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I ĐUA-KHEN THƯỞNG\2023-2024\TỔNG HỢP THI ĐUA CÁC KHỐI\HO SO XET THI DUA CAC KHOI\Xét thi đua\"/>
    </mc:Choice>
  </mc:AlternateContent>
  <bookViews>
    <workbookView minimized="1" xWindow="0" yWindow="0" windowWidth="20736" windowHeight="8208" activeTab="2"/>
  </bookViews>
  <sheets>
    <sheet name="PL02" sheetId="6" r:id="rId1"/>
    <sheet name="PL01" sheetId="10" r:id="rId2"/>
    <sheet name="Xếp hạng" sheetId="11" r:id="rId3"/>
  </sheets>
  <definedNames>
    <definedName name="_xlnm._FilterDatabase" localSheetId="0" hidden="1">'PL02'!$A$9:$AL$60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2" i="10" l="1"/>
  <c r="AM10" i="10"/>
  <c r="E20" i="6" l="1"/>
  <c r="AF25" i="10" l="1"/>
  <c r="AA25" i="10"/>
  <c r="Z25" i="10"/>
  <c r="X25" i="10"/>
  <c r="V25" i="10"/>
  <c r="U25" i="10"/>
  <c r="S25" i="10"/>
  <c r="Q25" i="10"/>
  <c r="O25" i="10"/>
  <c r="M25" i="10"/>
  <c r="K25" i="10"/>
  <c r="J25" i="10"/>
  <c r="H25" i="10"/>
  <c r="G25" i="10"/>
  <c r="E25" i="10"/>
  <c r="D25" i="10"/>
  <c r="C25" i="10"/>
  <c r="AT24" i="10"/>
  <c r="F17" i="11" s="1"/>
  <c r="AB24" i="10"/>
  <c r="Y24" i="10"/>
  <c r="W24" i="10"/>
  <c r="T24" i="10"/>
  <c r="R24" i="10"/>
  <c r="P24" i="10"/>
  <c r="N24" i="10"/>
  <c r="L24" i="10"/>
  <c r="I24" i="10"/>
  <c r="F24" i="10"/>
  <c r="AT23" i="10"/>
  <c r="F9" i="11" s="1"/>
  <c r="AB23" i="10"/>
  <c r="Y23" i="10"/>
  <c r="W23" i="10"/>
  <c r="T23" i="10"/>
  <c r="R23" i="10"/>
  <c r="P23" i="10"/>
  <c r="N23" i="10"/>
  <c r="L23" i="10"/>
  <c r="I23" i="10"/>
  <c r="F23" i="10"/>
  <c r="AT22" i="10"/>
  <c r="F8" i="11" s="1"/>
  <c r="AB22" i="10"/>
  <c r="Y22" i="10"/>
  <c r="W22" i="10"/>
  <c r="T22" i="10"/>
  <c r="R22" i="10"/>
  <c r="P22" i="10"/>
  <c r="N22" i="10"/>
  <c r="L22" i="10"/>
  <c r="I22" i="10"/>
  <c r="F22" i="10"/>
  <c r="AT21" i="10"/>
  <c r="F18" i="11" s="1"/>
  <c r="AB21" i="10"/>
  <c r="Y21" i="10"/>
  <c r="W21" i="10"/>
  <c r="T21" i="10"/>
  <c r="R21" i="10"/>
  <c r="P21" i="10"/>
  <c r="N21" i="10"/>
  <c r="L21" i="10"/>
  <c r="I21" i="10"/>
  <c r="F21" i="10"/>
  <c r="AT20" i="10"/>
  <c r="F20" i="11" s="1"/>
  <c r="AB20" i="10"/>
  <c r="Y20" i="10"/>
  <c r="W20" i="10"/>
  <c r="T20" i="10"/>
  <c r="R20" i="10"/>
  <c r="P20" i="10"/>
  <c r="N20" i="10"/>
  <c r="L20" i="10"/>
  <c r="I20" i="10"/>
  <c r="F20" i="10"/>
  <c r="AT19" i="10"/>
  <c r="F11" i="11" s="1"/>
  <c r="AB19" i="10"/>
  <c r="Y19" i="10"/>
  <c r="W19" i="10"/>
  <c r="T19" i="10"/>
  <c r="R19" i="10"/>
  <c r="P19" i="10"/>
  <c r="N19" i="10"/>
  <c r="L19" i="10"/>
  <c r="I19" i="10"/>
  <c r="F19" i="10"/>
  <c r="AT18" i="10"/>
  <c r="F16" i="11" s="1"/>
  <c r="AB18" i="10"/>
  <c r="Y18" i="10"/>
  <c r="W18" i="10"/>
  <c r="T18" i="10"/>
  <c r="R18" i="10"/>
  <c r="P18" i="10"/>
  <c r="N18" i="10"/>
  <c r="L18" i="10"/>
  <c r="I18" i="10"/>
  <c r="F18" i="10"/>
  <c r="AT17" i="10"/>
  <c r="F21" i="11" s="1"/>
  <c r="AB17" i="10"/>
  <c r="Y17" i="10"/>
  <c r="W17" i="10"/>
  <c r="T17" i="10"/>
  <c r="R17" i="10"/>
  <c r="P17" i="10"/>
  <c r="N17" i="10"/>
  <c r="L17" i="10"/>
  <c r="I17" i="10"/>
  <c r="F17" i="10"/>
  <c r="AT16" i="10"/>
  <c r="F15" i="11" s="1"/>
  <c r="AB16" i="10"/>
  <c r="Y16" i="10"/>
  <c r="W16" i="10"/>
  <c r="T16" i="10"/>
  <c r="R16" i="10"/>
  <c r="P16" i="10"/>
  <c r="N16" i="10"/>
  <c r="L16" i="10"/>
  <c r="I16" i="10"/>
  <c r="F16" i="10"/>
  <c r="AT15" i="10"/>
  <c r="F13" i="11" s="1"/>
  <c r="AB15" i="10"/>
  <c r="Y15" i="10"/>
  <c r="W15" i="10"/>
  <c r="T15" i="10"/>
  <c r="R15" i="10"/>
  <c r="P15" i="10"/>
  <c r="N15" i="10"/>
  <c r="L15" i="10"/>
  <c r="I15" i="10"/>
  <c r="F15" i="10"/>
  <c r="AT14" i="10"/>
  <c r="F19" i="11" s="1"/>
  <c r="AB14" i="10"/>
  <c r="Y14" i="10"/>
  <c r="W14" i="10"/>
  <c r="T14" i="10"/>
  <c r="R14" i="10"/>
  <c r="P14" i="10"/>
  <c r="N14" i="10"/>
  <c r="L14" i="10"/>
  <c r="I14" i="10"/>
  <c r="F14" i="10"/>
  <c r="AT13" i="10"/>
  <c r="F12" i="11" s="1"/>
  <c r="AB13" i="10"/>
  <c r="Y13" i="10"/>
  <c r="W13" i="10"/>
  <c r="T13" i="10"/>
  <c r="R13" i="10"/>
  <c r="P13" i="10"/>
  <c r="N13" i="10"/>
  <c r="L13" i="10"/>
  <c r="I13" i="10"/>
  <c r="F13" i="10"/>
  <c r="AT12" i="10"/>
  <c r="AB12" i="10"/>
  <c r="Y12" i="10"/>
  <c r="W12" i="10"/>
  <c r="T12" i="10"/>
  <c r="R12" i="10"/>
  <c r="P12" i="10"/>
  <c r="N12" i="10"/>
  <c r="L12" i="10"/>
  <c r="I12" i="10"/>
  <c r="F12" i="10"/>
  <c r="AT11" i="10"/>
  <c r="F14" i="11" s="1"/>
  <c r="AB11" i="10"/>
  <c r="Y11" i="10"/>
  <c r="W11" i="10"/>
  <c r="T11" i="10"/>
  <c r="R11" i="10"/>
  <c r="P11" i="10"/>
  <c r="N11" i="10"/>
  <c r="L11" i="10"/>
  <c r="I11" i="10"/>
  <c r="F11" i="10"/>
  <c r="AT10" i="10"/>
  <c r="F10" i="11" s="1"/>
  <c r="AB10" i="10"/>
  <c r="Y10" i="10"/>
  <c r="W10" i="10"/>
  <c r="T10" i="10"/>
  <c r="R10" i="10"/>
  <c r="P10" i="10"/>
  <c r="N10" i="10"/>
  <c r="L10" i="10"/>
  <c r="L25" i="10" s="1"/>
  <c r="I10" i="10"/>
  <c r="F10" i="10"/>
  <c r="AT9" i="10"/>
  <c r="AB9" i="10"/>
  <c r="Y9" i="10"/>
  <c r="W9" i="10"/>
  <c r="T9" i="10"/>
  <c r="R9" i="10"/>
  <c r="R25" i="10" s="1"/>
  <c r="P9" i="10"/>
  <c r="N9" i="10"/>
  <c r="L9" i="10"/>
  <c r="I9" i="10"/>
  <c r="F9" i="10"/>
  <c r="T25" i="10" l="1"/>
  <c r="I25" i="10"/>
  <c r="N25" i="10"/>
  <c r="W25" i="10"/>
  <c r="F25" i="10"/>
  <c r="P25" i="10"/>
  <c r="AB25" i="10"/>
  <c r="Y25" i="10"/>
  <c r="E15" i="6"/>
  <c r="E13" i="6"/>
  <c r="E11" i="6"/>
  <c r="E49" i="6"/>
  <c r="E38" i="6"/>
  <c r="E36" i="6"/>
  <c r="E33" i="6"/>
  <c r="H59" i="6" l="1"/>
  <c r="H58" i="6"/>
  <c r="H57" i="6"/>
  <c r="H56" i="6"/>
  <c r="I54" i="6"/>
  <c r="C6" i="11" s="1"/>
  <c r="D6" i="11" s="1"/>
  <c r="E6" i="11" s="1"/>
  <c r="O54" i="6"/>
  <c r="C14" i="11" s="1"/>
  <c r="Q54" i="6"/>
  <c r="C7" i="11" s="1"/>
  <c r="D7" i="11" s="1"/>
  <c r="E7" i="11" s="1"/>
  <c r="S54" i="6"/>
  <c r="C12" i="11" s="1"/>
  <c r="D12" i="11" s="1"/>
  <c r="E12" i="11" s="1"/>
  <c r="U54" i="6"/>
  <c r="C19" i="11" s="1"/>
  <c r="D19" i="11" s="1"/>
  <c r="E19" i="11" s="1"/>
  <c r="W54" i="6"/>
  <c r="C8" i="11" s="1"/>
  <c r="Y54" i="6"/>
  <c r="C9" i="11" s="1"/>
  <c r="D9" i="11" s="1"/>
  <c r="AA54" i="6"/>
  <c r="C17" i="11" s="1"/>
  <c r="D17" i="11" s="1"/>
  <c r="E17" i="11" s="1"/>
  <c r="AC54" i="6"/>
  <c r="C13" i="11" s="1"/>
  <c r="D13" i="11" s="1"/>
  <c r="E13" i="11" s="1"/>
  <c r="AE54" i="6"/>
  <c r="C20" i="11" s="1"/>
  <c r="D20" i="11" s="1"/>
  <c r="E20" i="11" s="1"/>
  <c r="K54" i="6"/>
  <c r="C21" i="11" s="1"/>
  <c r="D21" i="11" s="1"/>
  <c r="E21" i="11" s="1"/>
  <c r="M54" i="6"/>
  <c r="C15" i="11" s="1"/>
  <c r="D15" i="11" s="1"/>
  <c r="E15" i="11" s="1"/>
  <c r="AG54" i="6"/>
  <c r="C18" i="11" s="1"/>
  <c r="D18" i="11" s="1"/>
  <c r="E18" i="11" s="1"/>
  <c r="AI54" i="6"/>
  <c r="C16" i="11" s="1"/>
  <c r="D16" i="11" s="1"/>
  <c r="E16" i="11" s="1"/>
  <c r="AK54" i="6"/>
  <c r="C11" i="11" s="1"/>
  <c r="D11" i="11" s="1"/>
  <c r="E11" i="11" s="1"/>
  <c r="G54" i="6"/>
  <c r="C10" i="11" s="1"/>
  <c r="E9" i="11" l="1"/>
  <c r="D10" i="11"/>
  <c r="E10" i="11" s="1"/>
  <c r="D8" i="11"/>
  <c r="E8" i="11" s="1"/>
  <c r="D14" i="11"/>
  <c r="E14" i="11" s="1"/>
  <c r="D22" i="11" l="1"/>
  <c r="E22" i="11" s="1"/>
</calcChain>
</file>

<file path=xl/comments1.xml><?xml version="1.0" encoding="utf-8"?>
<comments xmlns="http://schemas.openxmlformats.org/spreadsheetml/2006/main">
  <authors>
    <author>Trương Khắc Dũng</author>
    <author>User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Trương Khắc Dũng:</t>
        </r>
        <r>
          <rPr>
            <sz val="9"/>
            <color indexed="81"/>
            <rFont val="Tahoma"/>
            <family val="2"/>
          </rPr>
          <t xml:space="preserve">
Huy động NT 21,78%, MG 62,07%</t>
        </r>
      </text>
    </comment>
    <comment ref="I46" authorId="1" shapeId="0">
      <text>
        <r>
          <rPr>
            <b/>
            <sz val="9"/>
            <color indexed="81"/>
            <rFont val="Tahoma"/>
            <family val="2"/>
          </rPr>
          <t>Có phát sinh đơn thưa</t>
        </r>
      </text>
    </comment>
  </commentList>
</comments>
</file>

<file path=xl/comments2.xml><?xml version="1.0" encoding="utf-8"?>
<comments xmlns="http://schemas.openxmlformats.org/spreadsheetml/2006/main">
  <authors>
    <author>Trương Khắc Dũng</author>
  </authors>
  <commentList>
    <comment ref="AA13" authorId="0" shapeId="0">
      <text>
        <r>
          <rPr>
            <b/>
            <sz val="9"/>
            <color indexed="81"/>
            <rFont val="Tahoma"/>
            <family val="2"/>
          </rPr>
          <t>Trương Khắc Dũng:</t>
        </r>
        <r>
          <rPr>
            <sz val="9"/>
            <color indexed="81"/>
            <rFont val="Tahoma"/>
            <family val="2"/>
          </rPr>
          <t xml:space="preserve">
còn 02 gv chưa có QĐ</t>
        </r>
      </text>
    </comment>
  </commentList>
</comments>
</file>

<file path=xl/sharedStrings.xml><?xml version="1.0" encoding="utf-8"?>
<sst xmlns="http://schemas.openxmlformats.org/spreadsheetml/2006/main" count="1090" uniqueCount="185">
  <si>
    <t>TT</t>
  </si>
  <si>
    <t>KHỐI THI ĐUA SỐ 3</t>
  </si>
  <si>
    <t>Tiêu chí</t>
  </si>
  <si>
    <t>Yêu cầu</t>
  </si>
  <si>
    <t>Thẩm định</t>
  </si>
  <si>
    <t>Tỷ lệ huy động NT theo Kế hoạch PTGD  đến 2025 của huyện</t>
  </si>
  <si>
    <t>Đạt</t>
  </si>
  <si>
    <t>MBC</t>
  </si>
  <si>
    <t>Tỷ lệ huy động MG theo Kế hoạch PTGD đến 2025 của huyện</t>
  </si>
  <si>
    <t>Tỷ lệ huy động MG so với MBC của huyện</t>
  </si>
  <si>
    <t>Tỷ lệ GV có bằng CĐSP trở lên so với MBC của huyện</t>
  </si>
  <si>
    <t>Tỷ lệ trẻ 05 tuổi HTCTGDMN theo Kế hoạch PTGD đến 2025 của huyện</t>
  </si>
  <si>
    <t>Tỷ lệ trẻ 05 tuổi HTCTGDMN so với MBC của huyện</t>
  </si>
  <si>
    <t>Tỷ lệ trẻ suy dinh dưỡng</t>
  </si>
  <si>
    <t>Đạt cả 3 nội dung</t>
  </si>
  <si>
    <t>9.1</t>
  </si>
  <si>
    <t>Thể nhẹ cân</t>
  </si>
  <si>
    <t>9.2</t>
  </si>
  <si>
    <t>Thể thấp còi</t>
  </si>
  <si>
    <t>9.3</t>
  </si>
  <si>
    <t>Thể béo phì</t>
  </si>
  <si>
    <t>Tỷ lệ nhà giáo có trình độ trên chuẩn so với MBC của huyện</t>
  </si>
  <si>
    <t>Triển khai các hoạt động quản lý, giảng dạy và học tập trên môi trường mạng theo Kế hoạch PTGD đến 2025 của huyện</t>
  </si>
  <si>
    <t>Tỷ lệ nhà giáo, cán bộ quản lý, người lao động là đảng viên</t>
  </si>
  <si>
    <t>Cơ sở giáo dục đạt chuẩn tối thiểu trở lên về CSVC theo Kế hoạch PTGD đến 2025 của huyện</t>
  </si>
  <si>
    <t>Cơ sở giáo dục đạt chuẩn tối thiểu trở lên về CSVC so với MBC của huyện</t>
  </si>
  <si>
    <t>Học sinh diện chính sách được miễn, giảm học phí và hỗ trợ chi phí học tập theo quy định</t>
  </si>
  <si>
    <t>Trẻ khuyết tật ở độ tuổi mầm non được tiếp cận dịch vụ giáo dục theo Kế hoạch PTGD đến 2025 của huyện</t>
  </si>
  <si>
    <t>Trường học có cơ sở hạ tầng và tài liệu phù hợp với học sinh khuyết tật theo Kế hoạch PTGD đến 2025 của huyện</t>
  </si>
  <si>
    <t>Học sinh bị đuối nước trong năm học</t>
  </si>
  <si>
    <t>Không</t>
  </si>
  <si>
    <t>Xây dựng kế hoạch kiểm tra nội bộ</t>
  </si>
  <si>
    <t>Triển khai thực hiện Kế hoạch kiểm tra theo Kế hoạch</t>
  </si>
  <si>
    <t>Đạt theo Kế hoạch</t>
  </si>
  <si>
    <t>Tình trạng lạm thu tại các cơ sở giáo dục theo kết luận của cơ quan có thẩm quyền</t>
  </si>
  <si>
    <t>Chi bộ Đảng được đánh giá cuối năm mức “Hoàn thành tốt nhiệm vụ trở lên”</t>
  </si>
  <si>
    <t>Công đoàn cơ sở được đánh giá cuối năm học mức “Hoàn thành tốt nhiệm vụ trở lên”</t>
  </si>
  <si>
    <t>Được công nhận đạt “Đơn vị văn hóa”</t>
  </si>
  <si>
    <t>Thực hiện Bản cam kết thực hiện nhiệm vụ trọng tâm năm học 2023-2024</t>
  </si>
  <si>
    <t>Đạt 100% nội dung cam kết</t>
  </si>
  <si>
    <t>CB, GV, NLĐ bị xử phạt vi phạm hành chính và cơ quan chức năng gửi văn bản về đơn vị</t>
  </si>
  <si>
    <t>CB, GV, NLĐ vi phạm pháp luật bị khởi tố</t>
  </si>
  <si>
    <t>CB, GV, NLĐ bị xử lý kỷ luật từ "Cảnh cáo" trở lên về viên chức và đảng viên</t>
  </si>
  <si>
    <t>Các vụ việc phức tạp xảy ra tại đơn vị; phát sinh thưa kiện, khiếu nại, tố cáo kéo dài; xảy ra “khủng hoảng truyền thông” do lỗi của đơn vị</t>
  </si>
  <si>
    <t>Đúng quy định</t>
  </si>
  <si>
    <t>Lộ, lọt bí mật nhà nước tại các trường MN, TH, THCS</t>
  </si>
  <si>
    <t>CB, GV, NLĐ tham gia các tôn giáo chưa được pháp luật công nhận bị cơ quan chức năng thông báo bằng văn bản</t>
  </si>
  <si>
    <t>CB, GV, NLĐ ứng xử trên mạng xã hội không phù hợp với chuẩn mực bị cơ quan chức năng thông báo bằng văn bản/báo chí phản ánh</t>
  </si>
  <si>
    <t>CB, GV, NLĐ không chấp hành các quy định của địa phương bị phản ánh bằng văn bản về đơn vị</t>
  </si>
  <si>
    <t>Thực hiện báo cáo số liệu đầu năm, giữa năm, cuối năm học</t>
  </si>
  <si>
    <t>Văn bản phát hành của đơn vị đúng thể thức theo quy định tại Nghị định số 30/2020/NĐ-CP</t>
  </si>
  <si>
    <t>Báo cáo kịp thời khi có vụ việc, sự việc bất thường xảy ra tại đơn vị cho cấp trên</t>
  </si>
  <si>
    <t>Không bị nhắc nhở</t>
  </si>
  <si>
    <t>Thực hiện hồ sơ khen thưởng</t>
  </si>
  <si>
    <t>Website của trường được cập nhật thường xuyên, phong phú (ít nhất 24 tin, bài trở lên/năm)</t>
  </si>
  <si>
    <t>UBND HUYỆN TÂN HỒNG</t>
  </si>
  <si>
    <t>CỘNG HÒA XÃ HỘI CHỦ NGHĨA VIỆT NAM</t>
  </si>
  <si>
    <t>PHÒNG GIÁO DỤC VÀ ĐÀO TẠO</t>
  </si>
  <si>
    <t>Độc lập - Tự do - Hạnh phúc</t>
  </si>
  <si>
    <t>Năm học 2023-2024</t>
  </si>
  <si>
    <t>Nguyễn Văn Mùi</t>
  </si>
  <si>
    <t>Đỗ Thị Bích Ngọc</t>
  </si>
  <si>
    <t>Trương Khắc Dũng</t>
  </si>
  <si>
    <t>Lê Công Luận</t>
  </si>
  <si>
    <t>Trịnh Hoàng Phi</t>
  </si>
  <si>
    <t>Nguyễn Minh Thuận</t>
  </si>
  <si>
    <t>Kết quả</t>
  </si>
  <si>
    <r>
      <t>Tỷ lệ GV có bằng CĐSP trở lên theo Kế hoạch PTGD đến 2025 của huyện</t>
    </r>
    <r>
      <rPr>
        <vertAlign val="superscript"/>
        <sz val="12"/>
        <color theme="1"/>
        <rFont val="Times New Roman"/>
        <family val="1"/>
      </rPr>
      <t xml:space="preserve"> (1)</t>
    </r>
  </si>
  <si>
    <r>
      <t>Tỷ lệ nhà giáo có trình độ trên chuẩn theo Kế hoạch PTGD đến 2025 của huyện</t>
    </r>
    <r>
      <rPr>
        <vertAlign val="superscript"/>
        <sz val="12"/>
        <color theme="1"/>
        <rFont val="Times New Roman"/>
        <family val="1"/>
      </rPr>
      <t xml:space="preserve"> (2)</t>
    </r>
  </si>
  <si>
    <t>TRƯỜNG …..</t>
  </si>
  <si>
    <r>
      <t xml:space="preserve">Tỷ lệ huy động NT so với mặt bằng chung </t>
    </r>
    <r>
      <rPr>
        <i/>
        <sz val="12"/>
        <color theme="1"/>
        <rFont val="Times New Roman"/>
        <family val="1"/>
      </rPr>
      <t>(MBC)</t>
    </r>
    <r>
      <rPr>
        <sz val="12"/>
        <color theme="1"/>
        <rFont val="Times New Roman"/>
        <family val="1"/>
      </rPr>
      <t xml:space="preserve"> của huyện</t>
    </r>
  </si>
  <si>
    <r>
      <t xml:space="preserve">Xây dựng và triển khai thực hiện Kế hoạch bảo vệ bí mật nhà nước </t>
    </r>
    <r>
      <rPr>
        <i/>
        <sz val="12"/>
        <color theme="1"/>
        <rFont val="Times New Roman"/>
        <family val="1"/>
      </rPr>
      <t>(tại các trường MN, TH, THCS)</t>
    </r>
  </si>
  <si>
    <r>
      <t xml:space="preserve">Tỷ lệ thu học phí </t>
    </r>
    <r>
      <rPr>
        <i/>
        <sz val="12"/>
        <color theme="1"/>
        <rFont val="Times New Roman"/>
        <family val="1"/>
      </rPr>
      <t>(kể cả số HS được miễn theo quy định)</t>
    </r>
  </si>
  <si>
    <t>Đạt theo KHPTGD</t>
  </si>
  <si>
    <t>Được đánh giá Đạt</t>
  </si>
  <si>
    <t>Đạt KH PTGD + 1%</t>
  </si>
  <si>
    <t>Tổng số tiêu chi</t>
  </si>
  <si>
    <t>≥ 37</t>
  </si>
  <si>
    <t>Hoàn thành nhiệm vụ</t>
  </si>
  <si>
    <t>Không hoàn thành nhiệm vụ</t>
  </si>
  <si>
    <t>Hoàn thành Xuất sắc</t>
  </si>
  <si>
    <t xml:space="preserve">Hoàn thành Tốt </t>
  </si>
  <si>
    <t xml:space="preserve">Hoàn thành Khá </t>
  </si>
  <si>
    <r>
      <t xml:space="preserve">đạt từ </t>
    </r>
    <r>
      <rPr>
        <b/>
        <sz val="12"/>
        <color rgb="FF000000"/>
        <rFont val="Times New Roman"/>
        <family val="1"/>
      </rPr>
      <t xml:space="preserve">90% </t>
    </r>
    <r>
      <rPr>
        <sz val="12"/>
        <color rgb="FF000000"/>
        <rFont val="Times New Roman"/>
        <family val="1"/>
      </rPr>
      <t>tiêu chí trở lên</t>
    </r>
  </si>
  <si>
    <r>
      <t xml:space="preserve">đạt từ </t>
    </r>
    <r>
      <rPr>
        <b/>
        <sz val="12"/>
        <color rgb="FF000000"/>
        <rFont val="Times New Roman"/>
        <family val="1"/>
      </rPr>
      <t xml:space="preserve">80% </t>
    </r>
    <r>
      <rPr>
        <sz val="12"/>
        <color rgb="FF000000"/>
        <rFont val="Times New Roman"/>
        <family val="1"/>
      </rPr>
      <t xml:space="preserve">tiêu chí đến </t>
    </r>
    <r>
      <rPr>
        <b/>
        <sz val="12"/>
        <color rgb="FF000000"/>
        <rFont val="Times New Roman"/>
        <family val="1"/>
      </rPr>
      <t xml:space="preserve">89% </t>
    </r>
    <r>
      <rPr>
        <sz val="12"/>
        <color rgb="FF000000"/>
        <rFont val="Times New Roman"/>
        <family val="1"/>
      </rPr>
      <t>tiêu chí</t>
    </r>
  </si>
  <si>
    <r>
      <t xml:space="preserve">đạt từ </t>
    </r>
    <r>
      <rPr>
        <b/>
        <sz val="12"/>
        <color rgb="FF000000"/>
        <rFont val="Times New Roman"/>
        <family val="1"/>
      </rPr>
      <t xml:space="preserve">70% </t>
    </r>
    <r>
      <rPr>
        <sz val="12"/>
        <color rgb="FF000000"/>
        <rFont val="Times New Roman"/>
        <family val="1"/>
      </rPr>
      <t xml:space="preserve">tiêu chí đến </t>
    </r>
    <r>
      <rPr>
        <b/>
        <sz val="12"/>
        <color rgb="FF000000"/>
        <rFont val="Times New Roman"/>
        <family val="1"/>
      </rPr>
      <t xml:space="preserve">79% </t>
    </r>
    <r>
      <rPr>
        <sz val="12"/>
        <color rgb="FF000000"/>
        <rFont val="Times New Roman"/>
        <family val="1"/>
      </rPr>
      <t>tiêu chí</t>
    </r>
  </si>
  <si>
    <r>
      <t xml:space="preserve">đạt từ </t>
    </r>
    <r>
      <rPr>
        <b/>
        <sz val="12"/>
        <color rgb="FF000000"/>
        <rFont val="Times New Roman"/>
        <family val="1"/>
      </rPr>
      <t xml:space="preserve">50% </t>
    </r>
    <r>
      <rPr>
        <sz val="12"/>
        <color rgb="FF000000"/>
        <rFont val="Times New Roman"/>
        <family val="1"/>
      </rPr>
      <t xml:space="preserve">tiêu chí đến </t>
    </r>
    <r>
      <rPr>
        <b/>
        <sz val="12"/>
        <color rgb="FF000000"/>
        <rFont val="Times New Roman"/>
        <family val="1"/>
      </rPr>
      <t xml:space="preserve">69% </t>
    </r>
    <r>
      <rPr>
        <sz val="12"/>
        <color rgb="FF000000"/>
        <rFont val="Times New Roman"/>
        <family val="1"/>
      </rPr>
      <t>tiêu chí</t>
    </r>
  </si>
  <si>
    <r>
      <t xml:space="preserve">đạt dưới </t>
    </r>
    <r>
      <rPr>
        <b/>
        <sz val="12"/>
        <color rgb="FF000000"/>
        <rFont val="Times New Roman"/>
        <family val="1"/>
      </rPr>
      <t xml:space="preserve">50% </t>
    </r>
    <r>
      <rPr>
        <sz val="12"/>
        <color rgb="FF000000"/>
        <rFont val="Times New Roman"/>
        <family val="1"/>
      </rPr>
      <t>tiêu chí</t>
    </r>
  </si>
  <si>
    <t>≥ 33</t>
  </si>
  <si>
    <t>≥ 29</t>
  </si>
  <si>
    <t>≥ 21</t>
  </si>
  <si>
    <t xml:space="preserve"> MN 1/6</t>
  </si>
  <si>
    <t xml:space="preserve"> MN Giồng Găng</t>
  </si>
  <si>
    <t xml:space="preserve"> MG Tân Phước</t>
  </si>
  <si>
    <t xml:space="preserve"> MG Tân Thành A</t>
  </si>
  <si>
    <t xml:space="preserve"> MG Tân Thành B</t>
  </si>
  <si>
    <t xml:space="preserve"> MG An Phước</t>
  </si>
  <si>
    <t xml:space="preserve"> MG Tân Công Chí</t>
  </si>
  <si>
    <t xml:space="preserve"> MN Tân Thành A</t>
  </si>
  <si>
    <t xml:space="preserve"> MN Họa Mi</t>
  </si>
  <si>
    <t xml:space="preserve"> MN Sơn Ca</t>
  </si>
  <si>
    <t xml:space="preserve"> MN Thông Bình</t>
  </si>
  <si>
    <t xml:space="preserve"> MN Dinh Bà</t>
  </si>
  <si>
    <t xml:space="preserve"> MG Tân Hộ Cơ</t>
  </si>
  <si>
    <t>MBC Huyện</t>
  </si>
  <si>
    <t>Người Thẩm định</t>
  </si>
  <si>
    <t>BẢNG TỔNG HỢP THẨM ĐỊNH TIÊU CHÍ THI ĐUA CÁC TRƯỜNG</t>
  </si>
  <si>
    <t>Đạt /Không</t>
  </si>
  <si>
    <t>TỔNG SỐ TIÊU CHÍ ĐẠT ĐƯỢC</t>
  </si>
  <si>
    <t xml:space="preserve"> MN TT Sa Rài</t>
  </si>
  <si>
    <t>PHỤ LỤC 02</t>
  </si>
  <si>
    <t>MN Tân Công Chí</t>
  </si>
  <si>
    <t xml:space="preserve"> MG Thông Bình</t>
  </si>
  <si>
    <t>Đúng</t>
  </si>
  <si>
    <t>Không đạt</t>
  </si>
  <si>
    <t>Xếp loại: Xuất sắc</t>
  </si>
  <si>
    <t>Xếp loại:Tốt</t>
  </si>
  <si>
    <t>PL01</t>
  </si>
  <si>
    <t xml:space="preserve">Đơn vị </t>
  </si>
  <si>
    <t>Bảng tổng hợp huy động</t>
  </si>
  <si>
    <t>Đội ngũ</t>
  </si>
  <si>
    <t>ĐIỂM THƯỞNG (Kèm minh chứng)</t>
  </si>
  <si>
    <t>CỘNG ĐIỂM THƯỞNG</t>
  </si>
  <si>
    <t>Tổng số trẻ toàn trường cuối năm học</t>
  </si>
  <si>
    <t>Huy động Nhà trẻ</t>
  </si>
  <si>
    <t>Huy động 3-5 Tuổi</t>
  </si>
  <si>
    <t>5 Tuổi</t>
  </si>
  <si>
    <t>Trẻ suy dinh dưỡng</t>
  </si>
  <si>
    <t>Hội thi trực tiếp</t>
  </si>
  <si>
    <t>Hội thi từ xa</t>
  </si>
  <si>
    <t>Chuẩn quốc gia</t>
  </si>
  <si>
    <t>XSĐ</t>
  </si>
  <si>
    <t>Chi bộ</t>
  </si>
  <si>
    <t>Công đoàn</t>
  </si>
  <si>
    <t>Học phí</t>
  </si>
  <si>
    <t>Tổng số trẻ đã chốt với PGD</t>
  </si>
  <si>
    <t>Số đã huy động</t>
  </si>
  <si>
    <t>Tỷ lệ %</t>
  </si>
  <si>
    <t>HTCTGDMN</t>
  </si>
  <si>
    <t>Số trẻ SDD nhẹ cân</t>
  </si>
  <si>
    <t>Số trẻ SDD thấp còi</t>
  </si>
  <si>
    <t>Số trẻ SDD béo phì</t>
  </si>
  <si>
    <t>TS CBQL, GV</t>
  </si>
  <si>
    <t>Số có bằng Cao đẳng trở lên</t>
  </si>
  <si>
    <t xml:space="preserve">Tỷ lệ % </t>
  </si>
  <si>
    <t>Số nhà giáo đạt trình độ trên chuẩn</t>
  </si>
  <si>
    <t>Tỷ lệ % trên chuẩn</t>
  </si>
  <si>
    <t>Tổng số nhà giáo, người lao động</t>
  </si>
  <si>
    <t>Số nhà giáo, người lao động là đảng viên</t>
  </si>
  <si>
    <t>Tỷ lệ % đảng viên</t>
  </si>
  <si>
    <t>Văn nghệ học đường</t>
  </si>
  <si>
    <t>Ngày Hội giao lưu của bé Huyện</t>
  </si>
  <si>
    <t>Ngày Hội giao lưu của bé Tỉnh</t>
  </si>
  <si>
    <t>GVG Huyện</t>
  </si>
  <si>
    <t>GVG Tỉnh</t>
  </si>
  <si>
    <t>Cổng trường ATGT</t>
  </si>
  <si>
    <t>Mức độ</t>
  </si>
  <si>
    <t>Điểm</t>
  </si>
  <si>
    <t>XL</t>
  </si>
  <si>
    <t>Vươt MBC</t>
  </si>
  <si>
    <t xml:space="preserve"> MN Thị trấn Sa Rài</t>
  </si>
  <si>
    <t xml:space="preserve"> MN Tân Công Chí </t>
  </si>
  <si>
    <t>CỘNG</t>
  </si>
  <si>
    <t xml:space="preserve">Đạt giải </t>
  </si>
  <si>
    <t xml:space="preserve">Cấp huyện </t>
  </si>
  <si>
    <t xml:space="preserve">Cấp tỉnh </t>
  </si>
  <si>
    <t>Khu vực, Toàn quốc</t>
  </si>
  <si>
    <t xml:space="preserve">I </t>
  </si>
  <si>
    <t xml:space="preserve">II </t>
  </si>
  <si>
    <t>III</t>
  </si>
  <si>
    <t xml:space="preserve">Giải tập thể </t>
  </si>
  <si>
    <t>200% vòng huyện</t>
  </si>
  <si>
    <t>400% vòng huyện</t>
  </si>
  <si>
    <t xml:space="preserve">Cá nhân </t>
  </si>
  <si>
    <t>HỘI THI ĐƯỢC CHỌN CỬ THAM DỰ KHÔNG TÍNH ĐIỂM THƯỞNG</t>
  </si>
  <si>
    <t>Tổng số tiêu chí đạt</t>
  </si>
  <si>
    <t>Xếp loại</t>
  </si>
  <si>
    <t>Tổng điểm thưởng</t>
  </si>
  <si>
    <t>Đơn vị</t>
  </si>
  <si>
    <t>&lt; 21</t>
  </si>
  <si>
    <t>24 bài</t>
  </si>
  <si>
    <t>Xuất sắc</t>
  </si>
  <si>
    <t>Hoàn thành</t>
  </si>
  <si>
    <t>Tốt</t>
  </si>
  <si>
    <t>Nấu 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</si>
</sst>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2"/>
      <charset val="163"/>
    </font>
    <font>
      <b/>
      <sz val="13"/>
      <color theme="1"/>
      <name val="Times New Roman"/>
      <family val="2"/>
      <charset val="163"/>
    </font>
    <font>
      <b/>
      <sz val="14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4"/>
      <color rgb="FFFF0000"/>
      <name val="Calibri"/>
      <family val="2"/>
      <scheme val="minor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2"/>
      <color rgb="FF0000CC"/>
      <name val="Times New Roman"/>
      <family val="1"/>
    </font>
    <font>
      <sz val="9"/>
      <color indexed="81"/>
      <name val="Tahoma"/>
      <family val="2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indexed="60"/>
      <name val="Times New Roman"/>
      <family val="1"/>
    </font>
    <font>
      <b/>
      <sz val="13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22" fillId="0" borderId="0"/>
  </cellStyleXfs>
  <cellXfs count="144">
    <xf numFmtId="0" fontId="0" fillId="0" borderId="0" xfId="0"/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Protection="1">
      <protection locked="0"/>
    </xf>
    <xf numFmtId="0" fontId="9" fillId="0" borderId="0" xfId="0" applyFont="1" applyProtection="1">
      <protection locked="0"/>
    </xf>
    <xf numFmtId="9" fontId="2" fillId="4" borderId="2" xfId="0" applyNumberFormat="1" applyFont="1" applyFill="1" applyBorder="1" applyAlignment="1" applyProtection="1">
      <alignment horizontal="right" vertical="center"/>
      <protection locked="0"/>
    </xf>
    <xf numFmtId="10" fontId="2" fillId="4" borderId="2" xfId="0" applyNumberFormat="1" applyFont="1" applyFill="1" applyBorder="1" applyAlignment="1" applyProtection="1">
      <alignment horizontal="right" vertical="center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justify" vertical="center" wrapText="1"/>
      <protection locked="0"/>
    </xf>
    <xf numFmtId="0" fontId="2" fillId="6" borderId="2" xfId="0" applyFont="1" applyFill="1" applyBorder="1" applyAlignment="1" applyProtection="1">
      <alignment horizontal="right" vertical="center"/>
      <protection locked="0"/>
    </xf>
    <xf numFmtId="10" fontId="2" fillId="6" borderId="2" xfId="0" applyNumberFormat="1" applyFont="1" applyFill="1" applyBorder="1" applyAlignment="1" applyProtection="1">
      <alignment horizontal="right" vertical="center"/>
      <protection locked="0"/>
    </xf>
    <xf numFmtId="0" fontId="2" fillId="6" borderId="2" xfId="0" applyFont="1" applyFill="1" applyBorder="1" applyAlignment="1" applyProtection="1">
      <alignment horizontal="right"/>
      <protection locked="0"/>
    </xf>
    <xf numFmtId="0" fontId="0" fillId="6" borderId="0" xfId="0" applyFill="1" applyProtection="1">
      <protection locked="0"/>
    </xf>
    <xf numFmtId="9" fontId="2" fillId="6" borderId="2" xfId="0" applyNumberFormat="1" applyFont="1" applyFill="1" applyBorder="1" applyAlignment="1" applyProtection="1">
      <alignment horizontal="right" vertical="center"/>
      <protection locked="0"/>
    </xf>
    <xf numFmtId="9" fontId="2" fillId="6" borderId="2" xfId="0" applyNumberFormat="1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right" vertical="center"/>
      <protection locked="0"/>
    </xf>
    <xf numFmtId="0" fontId="0" fillId="6" borderId="2" xfId="0" applyFill="1" applyBorder="1" applyProtection="1">
      <protection locked="0"/>
    </xf>
    <xf numFmtId="0" fontId="2" fillId="6" borderId="2" xfId="0" applyFont="1" applyFill="1" applyBorder="1" applyProtection="1">
      <protection locked="0"/>
    </xf>
    <xf numFmtId="0" fontId="2" fillId="6" borderId="2" xfId="0" applyFont="1" applyFill="1" applyBorder="1" applyAlignment="1" applyProtection="1">
      <alignment horizontal="left" vertical="center"/>
      <protection locked="0"/>
    </xf>
    <xf numFmtId="0" fontId="2" fillId="6" borderId="2" xfId="0" applyFont="1" applyFill="1" applyBorder="1" applyAlignment="1" applyProtection="1">
      <alignment horizontal="left"/>
      <protection locked="0"/>
    </xf>
    <xf numFmtId="10" fontId="2" fillId="6" borderId="2" xfId="0" applyNumberFormat="1" applyFont="1" applyFill="1" applyBorder="1" applyAlignment="1" applyProtection="1">
      <alignment horizontal="left" vertical="center"/>
      <protection locked="0"/>
    </xf>
    <xf numFmtId="0" fontId="2" fillId="6" borderId="2" xfId="0" applyFont="1" applyFill="1" applyBorder="1" applyAlignment="1" applyProtection="1">
      <alignment horizontal="left" vertical="top"/>
      <protection locked="0"/>
    </xf>
    <xf numFmtId="0" fontId="2" fillId="4" borderId="2" xfId="0" applyFont="1" applyFill="1" applyBorder="1" applyAlignment="1" applyProtection="1">
      <alignment horizontal="left" vertical="top"/>
      <protection locked="0"/>
    </xf>
    <xf numFmtId="2" fontId="2" fillId="6" borderId="2" xfId="0" applyNumberFormat="1" applyFont="1" applyFill="1" applyBorder="1" applyAlignment="1" applyProtection="1">
      <alignment horizontal="justify" vertical="center" wrapText="1"/>
      <protection locked="0"/>
    </xf>
    <xf numFmtId="2" fontId="2" fillId="6" borderId="2" xfId="0" applyNumberFormat="1" applyFont="1" applyFill="1" applyBorder="1" applyAlignment="1" applyProtection="1">
      <alignment horizontal="right"/>
      <protection locked="0"/>
    </xf>
    <xf numFmtId="2" fontId="2" fillId="6" borderId="2" xfId="0" applyNumberFormat="1" applyFont="1" applyFill="1" applyBorder="1" applyAlignment="1" applyProtection="1">
      <alignment horizontal="right" vertical="center"/>
    </xf>
    <xf numFmtId="2" fontId="2" fillId="6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6" borderId="2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vertical="center"/>
      <protection locked="0"/>
    </xf>
    <xf numFmtId="0" fontId="18" fillId="0" borderId="2" xfId="0" applyFont="1" applyBorder="1" applyAlignment="1" applyProtection="1">
      <alignment vertical="center"/>
      <protection locked="0"/>
    </xf>
    <xf numFmtId="2" fontId="0" fillId="6" borderId="2" xfId="0" applyNumberFormat="1" applyFill="1" applyBorder="1" applyProtection="1"/>
    <xf numFmtId="0" fontId="0" fillId="6" borderId="2" xfId="0" applyFill="1" applyBorder="1" applyProtection="1"/>
    <xf numFmtId="2" fontId="0" fillId="6" borderId="2" xfId="1" applyNumberFormat="1" applyFont="1" applyFill="1" applyBorder="1" applyProtection="1"/>
    <xf numFmtId="165" fontId="0" fillId="6" borderId="2" xfId="1" applyNumberFormat="1" applyFont="1" applyFill="1" applyBorder="1" applyProtection="1"/>
    <xf numFmtId="0" fontId="4" fillId="6" borderId="2" xfId="0" applyFont="1" applyFill="1" applyBorder="1" applyProtection="1">
      <protection locked="0"/>
    </xf>
    <xf numFmtId="2" fontId="0" fillId="4" borderId="2" xfId="1" applyNumberFormat="1" applyFont="1" applyFill="1" applyBorder="1" applyProtection="1"/>
    <xf numFmtId="2" fontId="0" fillId="4" borderId="2" xfId="0" applyNumberFormat="1" applyFill="1" applyBorder="1" applyProtection="1"/>
    <xf numFmtId="165" fontId="0" fillId="4" borderId="2" xfId="1" applyNumberFormat="1" applyFont="1" applyFill="1" applyBorder="1" applyProtection="1"/>
    <xf numFmtId="0" fontId="19" fillId="8" borderId="12" xfId="0" applyFont="1" applyFill="1" applyBorder="1" applyAlignment="1" applyProtection="1">
      <protection locked="0"/>
    </xf>
    <xf numFmtId="2" fontId="19" fillId="8" borderId="12" xfId="0" applyNumberFormat="1" applyFont="1" applyFill="1" applyBorder="1" applyAlignment="1" applyProtection="1">
      <protection locked="0"/>
    </xf>
    <xf numFmtId="1" fontId="19" fillId="8" borderId="12" xfId="0" applyNumberFormat="1" applyFont="1" applyFill="1" applyBorder="1" applyAlignment="1" applyProtection="1">
      <protection locked="0"/>
    </xf>
    <xf numFmtId="0" fontId="1" fillId="0" borderId="0" xfId="0" applyFont="1" applyProtection="1"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justify" vertical="center" wrapText="1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Protection="1">
      <protection locked="0"/>
    </xf>
    <xf numFmtId="0" fontId="2" fillId="6" borderId="2" xfId="0" applyFont="1" applyFill="1" applyBorder="1" applyAlignment="1" applyProtection="1">
      <alignment vertical="center" wrapText="1"/>
      <protection locked="0"/>
    </xf>
    <xf numFmtId="9" fontId="2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6" borderId="0" xfId="0" applyNumberFormat="1" applyFont="1" applyFill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24" fillId="3" borderId="2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64" fontId="2" fillId="0" borderId="0" xfId="1" applyNumberFormat="1" applyFont="1" applyProtection="1"/>
    <xf numFmtId="0" fontId="0" fillId="8" borderId="2" xfId="0" applyFill="1" applyBorder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13" xfId="0" applyFont="1" applyFill="1" applyBorder="1" applyAlignment="1" applyProtection="1">
      <alignment horizontal="center" vertical="center" wrapText="1"/>
      <protection locked="0"/>
    </xf>
    <xf numFmtId="0" fontId="16" fillId="6" borderId="6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 applyProtection="1">
      <alignment horizontal="center"/>
      <protection locked="0"/>
    </xf>
    <xf numFmtId="0" fontId="19" fillId="8" borderId="12" xfId="0" applyFont="1" applyFill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6" fillId="6" borderId="2" xfId="0" applyFont="1" applyFill="1" applyBorder="1" applyProtection="1">
      <protection locked="0"/>
    </xf>
    <xf numFmtId="2" fontId="26" fillId="6" borderId="2" xfId="0" applyNumberFormat="1" applyFont="1" applyFill="1" applyBorder="1" applyProtection="1"/>
    <xf numFmtId="1" fontId="28" fillId="7" borderId="2" xfId="2" applyNumberFormat="1" applyFont="1" applyFill="1" applyBorder="1" applyAlignment="1">
      <alignment horizontal="center" vertical="center" wrapText="1"/>
    </xf>
    <xf numFmtId="0" fontId="26" fillId="6" borderId="0" xfId="0" applyFont="1" applyFill="1" applyProtection="1">
      <protection locked="0"/>
    </xf>
    <xf numFmtId="2" fontId="29" fillId="9" borderId="12" xfId="0" applyNumberFormat="1" applyFont="1" applyFill="1" applyBorder="1" applyAlignment="1" applyProtection="1">
      <alignment horizontal="center"/>
      <protection locked="0"/>
    </xf>
    <xf numFmtId="2" fontId="29" fillId="9" borderId="0" xfId="0" applyNumberFormat="1" applyFont="1" applyFill="1" applyProtection="1">
      <protection locked="0"/>
    </xf>
    <xf numFmtId="2" fontId="29" fillId="9" borderId="0" xfId="0" applyNumberFormat="1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3"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449580</xdr:colOff>
      <xdr:row>2</xdr:row>
      <xdr:rowOff>7620</xdr:rowOff>
    </xdr:from>
    <xdr:to>
      <xdr:col>2</xdr:col>
      <xdr:colOff>1445895</xdr:colOff>
      <xdr:row>2</xdr:row>
      <xdr:rowOff>9525</xdr:rowOff>
    </xdr:to>
    <xdr:grpSp>
      <xdr:nvGrpSpPr>
        <xdr:cNvPr id="2" name="Group 1"/>
        <xdr:cNvGrpSpPr>
          <a:grpSpLocks/>
        </xdr:cNvGrpSpPr>
      </xdr:nvGrpSpPr>
      <xdr:grpSpPr>
        <a:xfrm>
          <a:off x="960120" y="480060"/>
          <a:ext cx="996315" cy="1905"/>
          <a:chOff x="0" y="0"/>
          <a:chExt cx="1232535" cy="9525"/>
        </a:xfrm>
      </xdr:grpSpPr>
      <xdr:sp macro="" textlink="">
        <xdr:nvSpPr>
          <xdr:cNvPr id="3" name="Graphic 11"/>
          <xdr:cNvSpPr/>
        </xdr:nvSpPr>
        <xdr:spPr>
          <a:xfrm>
            <a:off x="0" y="4572"/>
            <a:ext cx="1232535" cy="1270"/>
          </a:xfrm>
          <a:custGeom>
            <a:avLst/>
            <a:gdLst/>
            <a:ahLst/>
            <a:cxnLst/>
            <a:rect l="l" t="t" r="r" b="b"/>
            <a:pathLst>
              <a:path w="1232535">
                <a:moveTo>
                  <a:pt x="0" y="0"/>
                </a:moveTo>
                <a:lnTo>
                  <a:pt x="1232535" y="0"/>
                </a:lnTo>
              </a:path>
            </a:pathLst>
          </a:custGeom>
          <a:ln w="9144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  <xdr:twoCellAnchor>
    <xdr:from>
      <xdr:col>7</xdr:col>
      <xdr:colOff>251460</xdr:colOff>
      <xdr:row>2</xdr:row>
      <xdr:rowOff>15240</xdr:rowOff>
    </xdr:from>
    <xdr:to>
      <xdr:col>8</xdr:col>
      <xdr:colOff>365760</xdr:colOff>
      <xdr:row>2</xdr:row>
      <xdr:rowOff>15240</xdr:rowOff>
    </xdr:to>
    <xdr:grpSp>
      <xdr:nvGrpSpPr>
        <xdr:cNvPr id="4" name="Group 3"/>
        <xdr:cNvGrpSpPr>
          <a:grpSpLocks/>
        </xdr:cNvGrpSpPr>
      </xdr:nvGrpSpPr>
      <xdr:grpSpPr>
        <a:xfrm>
          <a:off x="5646420" y="487680"/>
          <a:ext cx="723900" cy="0"/>
          <a:chOff x="0" y="0"/>
          <a:chExt cx="2133600" cy="9525"/>
        </a:xfrm>
      </xdr:grpSpPr>
      <xdr:sp macro="" textlink="">
        <xdr:nvSpPr>
          <xdr:cNvPr id="5" name="Graphic 13"/>
          <xdr:cNvSpPr/>
        </xdr:nvSpPr>
        <xdr:spPr>
          <a:xfrm>
            <a:off x="0" y="4572"/>
            <a:ext cx="2133600" cy="1270"/>
          </a:xfrm>
          <a:custGeom>
            <a:avLst/>
            <a:gdLst/>
            <a:ahLst/>
            <a:cxnLst/>
            <a:rect l="l" t="t" r="r" b="b"/>
            <a:pathLst>
              <a:path w="2133600">
                <a:moveTo>
                  <a:pt x="0" y="0"/>
                </a:moveTo>
                <a:lnTo>
                  <a:pt x="2133600" y="0"/>
                </a:lnTo>
              </a:path>
            </a:pathLst>
          </a:custGeom>
          <a:ln w="9144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  <xdr:twoCellAnchor>
    <xdr:from>
      <xdr:col>36</xdr:col>
      <xdr:colOff>0</xdr:colOff>
      <xdr:row>2</xdr:row>
      <xdr:rowOff>7620</xdr:rowOff>
    </xdr:from>
    <xdr:to>
      <xdr:col>37</xdr:col>
      <xdr:colOff>137160</xdr:colOff>
      <xdr:row>2</xdr:row>
      <xdr:rowOff>7620</xdr:rowOff>
    </xdr:to>
    <xdr:grpSp>
      <xdr:nvGrpSpPr>
        <xdr:cNvPr id="6" name="Group 5"/>
        <xdr:cNvGrpSpPr>
          <a:grpSpLocks/>
        </xdr:cNvGrpSpPr>
      </xdr:nvGrpSpPr>
      <xdr:grpSpPr>
        <a:xfrm>
          <a:off x="23088600" y="480060"/>
          <a:ext cx="746760" cy="0"/>
          <a:chOff x="0" y="0"/>
          <a:chExt cx="2133600" cy="9525"/>
        </a:xfrm>
      </xdr:grpSpPr>
      <xdr:sp macro="" textlink="">
        <xdr:nvSpPr>
          <xdr:cNvPr id="7" name="Graphic 13"/>
          <xdr:cNvSpPr/>
        </xdr:nvSpPr>
        <xdr:spPr>
          <a:xfrm>
            <a:off x="0" y="4572"/>
            <a:ext cx="2133600" cy="1270"/>
          </a:xfrm>
          <a:custGeom>
            <a:avLst/>
            <a:gdLst/>
            <a:ahLst/>
            <a:cxnLst/>
            <a:rect l="l" t="t" r="r" b="b"/>
            <a:pathLst>
              <a:path w="2133600">
                <a:moveTo>
                  <a:pt x="0" y="0"/>
                </a:moveTo>
                <a:lnTo>
                  <a:pt x="2133600" y="0"/>
                </a:lnTo>
              </a:path>
            </a:pathLst>
          </a:custGeom>
          <a:ln w="9144">
            <a:solidFill>
              <a:srgbClr val="000000"/>
            </a:solidFill>
            <a:prstDash val="solid"/>
          </a:ln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76200</xdr:rowOff>
    </xdr:from>
    <xdr:to>
      <xdr:col>1</xdr:col>
      <xdr:colOff>1943100</xdr:colOff>
      <xdr:row>2</xdr:row>
      <xdr:rowOff>76200</xdr:rowOff>
    </xdr:to>
    <xdr:cxnSp macro="">
      <xdr:nvCxnSpPr>
        <xdr:cNvPr id="2" name="Straight Connector 1"/>
        <xdr:cNvCxnSpPr/>
      </xdr:nvCxnSpPr>
      <xdr:spPr>
        <a:xfrm>
          <a:off x="750570" y="525780"/>
          <a:ext cx="8724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76200</xdr:rowOff>
    </xdr:from>
    <xdr:to>
      <xdr:col>1</xdr:col>
      <xdr:colOff>1943100</xdr:colOff>
      <xdr:row>2</xdr:row>
      <xdr:rowOff>76200</xdr:rowOff>
    </xdr:to>
    <xdr:cxnSp macro="">
      <xdr:nvCxnSpPr>
        <xdr:cNvPr id="2" name="Straight Connector 1"/>
        <xdr:cNvCxnSpPr/>
      </xdr:nvCxnSpPr>
      <xdr:spPr>
        <a:xfrm>
          <a:off x="750570" y="525780"/>
          <a:ext cx="8724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0"/>
  <sheetViews>
    <sheetView topLeftCell="A6" workbookViewId="0">
      <pane xSplit="9" ySplit="4" topLeftCell="AE22" activePane="bottomRight" state="frozen"/>
      <selection activeCell="A6" sqref="A6"/>
      <selection pane="topRight" activeCell="J6" sqref="J6"/>
      <selection pane="bottomLeft" activeCell="A10" sqref="A10"/>
      <selection pane="bottomRight" activeCell="C21" sqref="C21"/>
    </sheetView>
  </sheetViews>
  <sheetFormatPr defaultColWidth="8.88671875" defaultRowHeight="16.2" x14ac:dyDescent="0.35"/>
  <cols>
    <col min="1" max="1" width="3.44140625" style="68" customWidth="1"/>
    <col min="2" max="2" width="4" style="80" customWidth="1"/>
    <col min="3" max="3" width="33.5546875" style="68" customWidth="1"/>
    <col min="4" max="4" width="9.33203125" style="68" customWidth="1"/>
    <col min="5" max="5" width="10.5546875" style="68" customWidth="1"/>
    <col min="6" max="27" width="8.88671875" style="68"/>
    <col min="28" max="28" width="9.109375" style="68" bestFit="1" customWidth="1"/>
    <col min="29" max="37" width="8.88671875" style="68"/>
    <col min="38" max="38" width="18.5546875" style="79" customWidth="1"/>
    <col min="39" max="16384" width="8.88671875" style="68"/>
  </cols>
  <sheetData>
    <row r="1" spans="1:38" ht="18.600000000000001" customHeight="1" x14ac:dyDescent="0.3">
      <c r="A1" s="95" t="s">
        <v>55</v>
      </c>
      <c r="B1" s="95"/>
      <c r="C1" s="95"/>
      <c r="D1" s="94" t="s">
        <v>56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34"/>
      <c r="P1" s="34"/>
      <c r="Q1" s="34"/>
      <c r="R1" s="34"/>
      <c r="S1" s="34"/>
      <c r="AL1" s="68"/>
    </row>
    <row r="2" spans="1:38" ht="18.600000000000001" customHeight="1" x14ac:dyDescent="0.3">
      <c r="A2" s="94" t="s">
        <v>69</v>
      </c>
      <c r="B2" s="94"/>
      <c r="C2" s="94"/>
      <c r="D2" s="94" t="s">
        <v>58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34"/>
      <c r="P2" s="34"/>
      <c r="Q2" s="34"/>
      <c r="R2" s="34"/>
      <c r="S2" s="34"/>
      <c r="AL2" s="68"/>
    </row>
    <row r="3" spans="1:38" ht="18.600000000000001" customHeight="1" x14ac:dyDescent="0.3">
      <c r="A3" s="34"/>
      <c r="B3" s="69"/>
      <c r="C3" s="34"/>
      <c r="D3" s="34"/>
      <c r="AL3" s="34"/>
    </row>
    <row r="4" spans="1:38" ht="18.600000000000001" customHeight="1" x14ac:dyDescent="0.3">
      <c r="A4" s="94" t="s">
        <v>106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34"/>
      <c r="P4" s="34"/>
      <c r="Q4" s="34"/>
      <c r="R4" s="34"/>
      <c r="S4" s="34"/>
      <c r="T4" s="68" t="s">
        <v>110</v>
      </c>
      <c r="AL4" s="68"/>
    </row>
    <row r="5" spans="1:38" ht="25.95" customHeight="1" x14ac:dyDescent="0.3">
      <c r="A5" s="96" t="s">
        <v>59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70"/>
      <c r="P5" s="70"/>
      <c r="Q5" s="70"/>
      <c r="R5" s="70"/>
      <c r="S5" s="70"/>
      <c r="AL5" s="68"/>
    </row>
    <row r="6" spans="1:38" ht="17.399999999999999" customHeight="1" x14ac:dyDescent="0.3">
      <c r="A6" s="99" t="s">
        <v>0</v>
      </c>
      <c r="B6" s="97" t="s">
        <v>1</v>
      </c>
      <c r="C6" s="98"/>
      <c r="D6" s="71"/>
      <c r="E6" s="71"/>
      <c r="F6" s="90" t="s">
        <v>109</v>
      </c>
      <c r="G6" s="91"/>
      <c r="H6" s="90" t="s">
        <v>91</v>
      </c>
      <c r="I6" s="91"/>
      <c r="J6" s="90" t="s">
        <v>99</v>
      </c>
      <c r="K6" s="91"/>
      <c r="L6" s="90" t="s">
        <v>100</v>
      </c>
      <c r="M6" s="91"/>
      <c r="N6" s="90" t="s">
        <v>111</v>
      </c>
      <c r="O6" s="91"/>
      <c r="P6" s="90" t="s">
        <v>97</v>
      </c>
      <c r="Q6" s="91"/>
      <c r="R6" s="90" t="s">
        <v>92</v>
      </c>
      <c r="S6" s="91"/>
      <c r="T6" s="90" t="s">
        <v>93</v>
      </c>
      <c r="U6" s="91"/>
      <c r="V6" s="90" t="s">
        <v>98</v>
      </c>
      <c r="W6" s="91"/>
      <c r="X6" s="90" t="s">
        <v>94</v>
      </c>
      <c r="Y6" s="91"/>
      <c r="Z6" s="90" t="s">
        <v>95</v>
      </c>
      <c r="AA6" s="91"/>
      <c r="AB6" s="90" t="s">
        <v>96</v>
      </c>
      <c r="AC6" s="91"/>
      <c r="AD6" s="90" t="s">
        <v>101</v>
      </c>
      <c r="AE6" s="91"/>
      <c r="AF6" s="90" t="s">
        <v>112</v>
      </c>
      <c r="AG6" s="91"/>
      <c r="AH6" s="90" t="s">
        <v>102</v>
      </c>
      <c r="AI6" s="91"/>
      <c r="AJ6" s="90" t="s">
        <v>103</v>
      </c>
      <c r="AK6" s="91"/>
      <c r="AL6" s="89" t="s">
        <v>105</v>
      </c>
    </row>
    <row r="7" spans="1:38" ht="17.399999999999999" customHeight="1" x14ac:dyDescent="0.3">
      <c r="A7" s="100"/>
      <c r="B7" s="102" t="s">
        <v>2</v>
      </c>
      <c r="C7" s="103"/>
      <c r="D7" s="99" t="s">
        <v>3</v>
      </c>
      <c r="E7" s="99" t="s">
        <v>104</v>
      </c>
      <c r="F7" s="92" t="s">
        <v>4</v>
      </c>
      <c r="G7" s="93"/>
      <c r="H7" s="92" t="s">
        <v>4</v>
      </c>
      <c r="I7" s="93"/>
      <c r="J7" s="92" t="s">
        <v>4</v>
      </c>
      <c r="K7" s="93"/>
      <c r="L7" s="92" t="s">
        <v>4</v>
      </c>
      <c r="M7" s="93"/>
      <c r="N7" s="92" t="s">
        <v>4</v>
      </c>
      <c r="O7" s="93"/>
      <c r="P7" s="92" t="s">
        <v>4</v>
      </c>
      <c r="Q7" s="93"/>
      <c r="R7" s="92" t="s">
        <v>4</v>
      </c>
      <c r="S7" s="93"/>
      <c r="T7" s="92" t="s">
        <v>4</v>
      </c>
      <c r="U7" s="93"/>
      <c r="V7" s="92" t="s">
        <v>4</v>
      </c>
      <c r="W7" s="93"/>
      <c r="X7" s="92" t="s">
        <v>4</v>
      </c>
      <c r="Y7" s="93"/>
      <c r="Z7" s="92" t="s">
        <v>4</v>
      </c>
      <c r="AA7" s="93"/>
      <c r="AB7" s="92" t="s">
        <v>4</v>
      </c>
      <c r="AC7" s="93"/>
      <c r="AD7" s="92" t="s">
        <v>4</v>
      </c>
      <c r="AE7" s="93"/>
      <c r="AF7" s="92" t="s">
        <v>4</v>
      </c>
      <c r="AG7" s="93"/>
      <c r="AH7" s="92" t="s">
        <v>4</v>
      </c>
      <c r="AI7" s="93"/>
      <c r="AJ7" s="92" t="s">
        <v>4</v>
      </c>
      <c r="AK7" s="93"/>
      <c r="AL7" s="89"/>
    </row>
    <row r="8" spans="1:38" ht="31.2" x14ac:dyDescent="0.3">
      <c r="A8" s="101"/>
      <c r="B8" s="104"/>
      <c r="C8" s="105"/>
      <c r="D8" s="101"/>
      <c r="E8" s="101"/>
      <c r="F8" s="2" t="s">
        <v>66</v>
      </c>
      <c r="G8" s="2" t="s">
        <v>107</v>
      </c>
      <c r="H8" s="2" t="s">
        <v>66</v>
      </c>
      <c r="I8" s="2" t="s">
        <v>107</v>
      </c>
      <c r="J8" s="2" t="s">
        <v>66</v>
      </c>
      <c r="K8" s="2" t="s">
        <v>107</v>
      </c>
      <c r="L8" s="2" t="s">
        <v>66</v>
      </c>
      <c r="M8" s="2" t="s">
        <v>107</v>
      </c>
      <c r="N8" s="2" t="s">
        <v>66</v>
      </c>
      <c r="O8" s="2" t="s">
        <v>107</v>
      </c>
      <c r="P8" s="2" t="s">
        <v>66</v>
      </c>
      <c r="Q8" s="2" t="s">
        <v>107</v>
      </c>
      <c r="R8" s="2" t="s">
        <v>66</v>
      </c>
      <c r="S8" s="2" t="s">
        <v>107</v>
      </c>
      <c r="T8" s="2" t="s">
        <v>66</v>
      </c>
      <c r="U8" s="2" t="s">
        <v>107</v>
      </c>
      <c r="V8" s="2" t="s">
        <v>66</v>
      </c>
      <c r="W8" s="2" t="s">
        <v>107</v>
      </c>
      <c r="X8" s="2" t="s">
        <v>66</v>
      </c>
      <c r="Y8" s="2" t="s">
        <v>107</v>
      </c>
      <c r="Z8" s="2" t="s">
        <v>66</v>
      </c>
      <c r="AA8" s="2" t="s">
        <v>107</v>
      </c>
      <c r="AB8" s="2" t="s">
        <v>66</v>
      </c>
      <c r="AC8" s="2" t="s">
        <v>107</v>
      </c>
      <c r="AD8" s="2" t="s">
        <v>66</v>
      </c>
      <c r="AE8" s="2" t="s">
        <v>107</v>
      </c>
      <c r="AF8" s="2" t="s">
        <v>66</v>
      </c>
      <c r="AG8" s="2" t="s">
        <v>107</v>
      </c>
      <c r="AH8" s="2" t="s">
        <v>66</v>
      </c>
      <c r="AI8" s="2" t="s">
        <v>107</v>
      </c>
      <c r="AJ8" s="2" t="s">
        <v>66</v>
      </c>
      <c r="AK8" s="2" t="s">
        <v>107</v>
      </c>
      <c r="AL8" s="89"/>
    </row>
    <row r="9" spans="1:38" ht="9.6" customHeight="1" x14ac:dyDescent="0.3">
      <c r="A9" s="10"/>
      <c r="B9" s="8"/>
      <c r="C9" s="9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2"/>
    </row>
    <row r="10" spans="1:38" s="72" customFormat="1" ht="26.4" customHeight="1" x14ac:dyDescent="0.3">
      <c r="A10" s="13">
        <v>1</v>
      </c>
      <c r="B10" s="14">
        <v>1</v>
      </c>
      <c r="C10" s="15" t="s">
        <v>5</v>
      </c>
      <c r="D10" s="13" t="s">
        <v>6</v>
      </c>
      <c r="E10" s="16">
        <v>31.35</v>
      </c>
      <c r="F10" s="16">
        <v>40.590000000000003</v>
      </c>
      <c r="G10" s="16" t="s">
        <v>6</v>
      </c>
      <c r="H10" s="16">
        <v>38</v>
      </c>
      <c r="I10" s="16" t="s">
        <v>6</v>
      </c>
      <c r="J10" s="22">
        <v>21.78</v>
      </c>
      <c r="K10" s="22" t="s">
        <v>30</v>
      </c>
      <c r="L10" s="16">
        <v>39.32</v>
      </c>
      <c r="M10" s="16" t="s">
        <v>6</v>
      </c>
      <c r="N10" s="16">
        <v>39.71</v>
      </c>
      <c r="O10" s="16" t="s">
        <v>6</v>
      </c>
      <c r="P10" s="16">
        <v>38.82</v>
      </c>
      <c r="Q10" s="16" t="s">
        <v>6</v>
      </c>
      <c r="R10" s="16">
        <v>40.21</v>
      </c>
      <c r="S10" s="16" t="s">
        <v>6</v>
      </c>
      <c r="T10" s="16">
        <v>37.04</v>
      </c>
      <c r="U10" s="16" t="s">
        <v>6</v>
      </c>
      <c r="V10" s="16">
        <v>37.630000000000003</v>
      </c>
      <c r="W10" s="16" t="s">
        <v>6</v>
      </c>
      <c r="X10" s="16">
        <v>37.25</v>
      </c>
      <c r="Y10" s="16" t="s">
        <v>6</v>
      </c>
      <c r="Z10" s="16">
        <v>33.33</v>
      </c>
      <c r="AA10" s="16" t="s">
        <v>6</v>
      </c>
      <c r="AB10" s="16">
        <v>35.159999999999997</v>
      </c>
      <c r="AC10" s="16" t="s">
        <v>6</v>
      </c>
      <c r="AD10" s="16">
        <v>33.04</v>
      </c>
      <c r="AE10" s="16" t="s">
        <v>6</v>
      </c>
      <c r="AF10" s="16">
        <v>39.229999999999997</v>
      </c>
      <c r="AG10" s="16" t="s">
        <v>6</v>
      </c>
      <c r="AH10" s="16">
        <v>34.840000000000003</v>
      </c>
      <c r="AI10" s="16" t="s">
        <v>6</v>
      </c>
      <c r="AJ10" s="16">
        <v>38.83</v>
      </c>
      <c r="AK10" s="16" t="s">
        <v>6</v>
      </c>
      <c r="AL10" s="18" t="s">
        <v>60</v>
      </c>
    </row>
    <row r="11" spans="1:38" s="72" customFormat="1" ht="26.4" customHeight="1" x14ac:dyDescent="0.3">
      <c r="A11" s="13">
        <v>2</v>
      </c>
      <c r="B11" s="14">
        <v>2</v>
      </c>
      <c r="C11" s="15" t="s">
        <v>70</v>
      </c>
      <c r="D11" s="13" t="s">
        <v>7</v>
      </c>
      <c r="E11" s="32">
        <f>(F11+H11+N11+P11+R11+T11+V11+Z11+AB11+AD11+J11+L11+AF11+AH11+AJ11+X11)/16</f>
        <v>36.520000000000003</v>
      </c>
      <c r="F11" s="16">
        <v>40.590000000000003</v>
      </c>
      <c r="G11" s="16" t="s">
        <v>6</v>
      </c>
      <c r="H11" s="16">
        <v>38</v>
      </c>
      <c r="I11" s="16" t="s">
        <v>6</v>
      </c>
      <c r="J11" s="22">
        <v>21.78</v>
      </c>
      <c r="K11" s="22" t="s">
        <v>30</v>
      </c>
      <c r="L11" s="16">
        <v>39.32</v>
      </c>
      <c r="M11" s="16" t="s">
        <v>6</v>
      </c>
      <c r="N11" s="16">
        <v>39.71</v>
      </c>
      <c r="O11" s="16" t="s">
        <v>6</v>
      </c>
      <c r="P11" s="16">
        <v>38.82</v>
      </c>
      <c r="Q11" s="16" t="s">
        <v>6</v>
      </c>
      <c r="R11" s="16">
        <v>40.21</v>
      </c>
      <c r="S11" s="16" t="s">
        <v>6</v>
      </c>
      <c r="T11" s="16">
        <v>37.04</v>
      </c>
      <c r="U11" s="16" t="s">
        <v>6</v>
      </c>
      <c r="V11" s="16">
        <v>37.630000000000003</v>
      </c>
      <c r="W11" s="16" t="s">
        <v>6</v>
      </c>
      <c r="X11" s="16">
        <v>37.25</v>
      </c>
      <c r="Y11" s="16" t="s">
        <v>6</v>
      </c>
      <c r="Z11" s="22">
        <v>33.33</v>
      </c>
      <c r="AA11" s="22" t="s">
        <v>30</v>
      </c>
      <c r="AB11" s="22">
        <v>35.159999999999997</v>
      </c>
      <c r="AC11" s="22" t="s">
        <v>30</v>
      </c>
      <c r="AD11" s="22">
        <v>33.04</v>
      </c>
      <c r="AE11" s="22" t="s">
        <v>30</v>
      </c>
      <c r="AF11" s="88">
        <v>39.229999999999997</v>
      </c>
      <c r="AG11" s="16" t="s">
        <v>6</v>
      </c>
      <c r="AH11" s="22">
        <v>34.83</v>
      </c>
      <c r="AI11" s="22" t="s">
        <v>30</v>
      </c>
      <c r="AJ11" s="16">
        <v>38.380000000000003</v>
      </c>
      <c r="AK11" s="16" t="s">
        <v>6</v>
      </c>
      <c r="AL11" s="18" t="s">
        <v>60</v>
      </c>
    </row>
    <row r="12" spans="1:38" s="72" customFormat="1" ht="26.4" customHeight="1" x14ac:dyDescent="0.3">
      <c r="A12" s="13">
        <v>3</v>
      </c>
      <c r="B12" s="14">
        <v>3</v>
      </c>
      <c r="C12" s="15" t="s">
        <v>8</v>
      </c>
      <c r="D12" s="13" t="s">
        <v>6</v>
      </c>
      <c r="E12" s="16">
        <v>94.99</v>
      </c>
      <c r="F12" s="16">
        <v>99.07</v>
      </c>
      <c r="G12" s="16" t="s">
        <v>6</v>
      </c>
      <c r="H12" s="16">
        <v>99.47</v>
      </c>
      <c r="I12" s="16" t="s">
        <v>6</v>
      </c>
      <c r="J12" s="22">
        <v>62.07</v>
      </c>
      <c r="K12" s="22" t="s">
        <v>30</v>
      </c>
      <c r="L12" s="16">
        <v>100</v>
      </c>
      <c r="M12" s="16" t="s">
        <v>6</v>
      </c>
      <c r="N12" s="16">
        <v>98.68</v>
      </c>
      <c r="O12" s="16" t="s">
        <v>6</v>
      </c>
      <c r="P12" s="16">
        <v>100</v>
      </c>
      <c r="Q12" s="16" t="s">
        <v>6</v>
      </c>
      <c r="R12" s="16">
        <v>100</v>
      </c>
      <c r="S12" s="16" t="s">
        <v>6</v>
      </c>
      <c r="T12" s="16">
        <v>99.51</v>
      </c>
      <c r="U12" s="16" t="s">
        <v>6</v>
      </c>
      <c r="V12" s="16">
        <v>100</v>
      </c>
      <c r="W12" s="16" t="s">
        <v>6</v>
      </c>
      <c r="X12" s="16">
        <v>100</v>
      </c>
      <c r="Y12" s="16" t="s">
        <v>6</v>
      </c>
      <c r="Z12" s="16">
        <v>100</v>
      </c>
      <c r="AA12" s="16" t="s">
        <v>6</v>
      </c>
      <c r="AB12" s="16">
        <v>98.13</v>
      </c>
      <c r="AC12" s="16" t="s">
        <v>6</v>
      </c>
      <c r="AD12" s="16">
        <v>98.73</v>
      </c>
      <c r="AE12" s="16" t="s">
        <v>6</v>
      </c>
      <c r="AF12" s="16">
        <v>99.65</v>
      </c>
      <c r="AG12" s="16" t="s">
        <v>6</v>
      </c>
      <c r="AH12" s="16">
        <v>98.8</v>
      </c>
      <c r="AI12" s="16" t="s">
        <v>6</v>
      </c>
      <c r="AJ12" s="16">
        <v>99.05</v>
      </c>
      <c r="AK12" s="16" t="s">
        <v>6</v>
      </c>
      <c r="AL12" s="18" t="s">
        <v>60</v>
      </c>
    </row>
    <row r="13" spans="1:38" s="72" customFormat="1" ht="26.4" customHeight="1" x14ac:dyDescent="0.3">
      <c r="A13" s="13">
        <v>4</v>
      </c>
      <c r="B13" s="14">
        <v>4</v>
      </c>
      <c r="C13" s="15" t="s">
        <v>9</v>
      </c>
      <c r="D13" s="13" t="s">
        <v>7</v>
      </c>
      <c r="E13" s="32">
        <f>(F13+H13+N13+P13+R13+T13+V13+Z13+AB13+AD13+J13+L13+AF13+AH13+AJ13+X13)/16</f>
        <v>97.072500000000005</v>
      </c>
      <c r="F13" s="16">
        <v>99.07</v>
      </c>
      <c r="G13" s="16" t="s">
        <v>6</v>
      </c>
      <c r="H13" s="16">
        <v>99.47</v>
      </c>
      <c r="I13" s="16" t="s">
        <v>6</v>
      </c>
      <c r="J13" s="22">
        <v>62.07</v>
      </c>
      <c r="K13" s="22" t="s">
        <v>30</v>
      </c>
      <c r="L13" s="16">
        <v>100</v>
      </c>
      <c r="M13" s="16" t="s">
        <v>6</v>
      </c>
      <c r="N13" s="16">
        <v>98.68</v>
      </c>
      <c r="O13" s="16" t="s">
        <v>6</v>
      </c>
      <c r="P13" s="16">
        <v>100</v>
      </c>
      <c r="Q13" s="16" t="s">
        <v>6</v>
      </c>
      <c r="R13" s="16">
        <v>100</v>
      </c>
      <c r="S13" s="16" t="s">
        <v>6</v>
      </c>
      <c r="T13" s="16">
        <v>99.51</v>
      </c>
      <c r="U13" s="16" t="s">
        <v>6</v>
      </c>
      <c r="V13" s="16">
        <v>100</v>
      </c>
      <c r="W13" s="16" t="s">
        <v>6</v>
      </c>
      <c r="X13" s="16">
        <v>100</v>
      </c>
      <c r="Y13" s="16" t="s">
        <v>6</v>
      </c>
      <c r="Z13" s="16">
        <v>100</v>
      </c>
      <c r="AA13" s="16" t="s">
        <v>6</v>
      </c>
      <c r="AB13" s="16">
        <v>98.13</v>
      </c>
      <c r="AC13" s="16" t="s">
        <v>6</v>
      </c>
      <c r="AD13" s="16">
        <v>98.73</v>
      </c>
      <c r="AE13" s="16" t="s">
        <v>6</v>
      </c>
      <c r="AF13" s="16">
        <v>99.65</v>
      </c>
      <c r="AG13" s="16" t="s">
        <v>6</v>
      </c>
      <c r="AH13" s="16">
        <v>98.8</v>
      </c>
      <c r="AI13" s="16" t="s">
        <v>6</v>
      </c>
      <c r="AJ13" s="16">
        <v>99.05</v>
      </c>
      <c r="AK13" s="16" t="s">
        <v>6</v>
      </c>
      <c r="AL13" s="18" t="s">
        <v>60</v>
      </c>
    </row>
    <row r="14" spans="1:38" s="72" customFormat="1" ht="26.4" customHeight="1" x14ac:dyDescent="0.3">
      <c r="A14" s="13">
        <v>5</v>
      </c>
      <c r="B14" s="14">
        <v>7</v>
      </c>
      <c r="C14" s="15" t="s">
        <v>11</v>
      </c>
      <c r="D14" s="13" t="s">
        <v>6</v>
      </c>
      <c r="E14" s="16">
        <v>99</v>
      </c>
      <c r="F14" s="16">
        <v>100</v>
      </c>
      <c r="G14" s="16" t="s">
        <v>6</v>
      </c>
      <c r="H14" s="16">
        <v>100</v>
      </c>
      <c r="I14" s="16" t="s">
        <v>6</v>
      </c>
      <c r="J14" s="16">
        <v>100</v>
      </c>
      <c r="K14" s="16" t="s">
        <v>6</v>
      </c>
      <c r="L14" s="16">
        <v>100</v>
      </c>
      <c r="M14" s="16" t="s">
        <v>6</v>
      </c>
      <c r="N14" s="16">
        <v>100</v>
      </c>
      <c r="O14" s="16" t="s">
        <v>6</v>
      </c>
      <c r="P14" s="16">
        <v>100</v>
      </c>
      <c r="Q14" s="16" t="s">
        <v>6</v>
      </c>
      <c r="R14" s="16">
        <v>100</v>
      </c>
      <c r="S14" s="16" t="s">
        <v>6</v>
      </c>
      <c r="T14" s="16">
        <v>100</v>
      </c>
      <c r="U14" s="16" t="s">
        <v>6</v>
      </c>
      <c r="V14" s="16">
        <v>100</v>
      </c>
      <c r="W14" s="16" t="s">
        <v>6</v>
      </c>
      <c r="X14" s="16">
        <v>100</v>
      </c>
      <c r="Y14" s="16" t="s">
        <v>6</v>
      </c>
      <c r="Z14" s="16">
        <v>100</v>
      </c>
      <c r="AA14" s="16" t="s">
        <v>6</v>
      </c>
      <c r="AB14" s="16">
        <v>100</v>
      </c>
      <c r="AC14" s="16" t="s">
        <v>6</v>
      </c>
      <c r="AD14" s="16">
        <v>100</v>
      </c>
      <c r="AE14" s="16" t="s">
        <v>6</v>
      </c>
      <c r="AF14" s="16">
        <v>100</v>
      </c>
      <c r="AG14" s="16" t="s">
        <v>6</v>
      </c>
      <c r="AH14" s="16">
        <v>100</v>
      </c>
      <c r="AI14" s="16" t="s">
        <v>6</v>
      </c>
      <c r="AJ14" s="16">
        <v>100</v>
      </c>
      <c r="AK14" s="16" t="s">
        <v>6</v>
      </c>
      <c r="AL14" s="18" t="s">
        <v>60</v>
      </c>
    </row>
    <row r="15" spans="1:38" s="72" customFormat="1" ht="26.4" customHeight="1" x14ac:dyDescent="0.3">
      <c r="A15" s="13">
        <v>6</v>
      </c>
      <c r="B15" s="14">
        <v>8</v>
      </c>
      <c r="C15" s="15" t="s">
        <v>12</v>
      </c>
      <c r="D15" s="13" t="s">
        <v>7</v>
      </c>
      <c r="E15" s="32">
        <f>(F15+H15+N15+P15+R15+T15+V15+Z15+AB15+AD15+J15+L15+AF15+AH15+AJ15+X15)/16</f>
        <v>100</v>
      </c>
      <c r="F15" s="16">
        <v>100</v>
      </c>
      <c r="G15" s="16" t="s">
        <v>6</v>
      </c>
      <c r="H15" s="16">
        <v>100</v>
      </c>
      <c r="I15" s="16" t="s">
        <v>6</v>
      </c>
      <c r="J15" s="16">
        <v>100</v>
      </c>
      <c r="K15" s="16" t="s">
        <v>6</v>
      </c>
      <c r="L15" s="16">
        <v>100</v>
      </c>
      <c r="M15" s="16" t="s">
        <v>6</v>
      </c>
      <c r="N15" s="16">
        <v>100</v>
      </c>
      <c r="O15" s="16" t="s">
        <v>6</v>
      </c>
      <c r="P15" s="16">
        <v>100</v>
      </c>
      <c r="Q15" s="16" t="s">
        <v>6</v>
      </c>
      <c r="R15" s="16">
        <v>100</v>
      </c>
      <c r="S15" s="16" t="s">
        <v>6</v>
      </c>
      <c r="T15" s="16">
        <v>100</v>
      </c>
      <c r="U15" s="16" t="s">
        <v>6</v>
      </c>
      <c r="V15" s="16">
        <v>100</v>
      </c>
      <c r="W15" s="16" t="s">
        <v>6</v>
      </c>
      <c r="X15" s="16">
        <v>100</v>
      </c>
      <c r="Y15" s="16" t="s">
        <v>6</v>
      </c>
      <c r="Z15" s="16">
        <v>100</v>
      </c>
      <c r="AA15" s="16" t="s">
        <v>6</v>
      </c>
      <c r="AB15" s="16">
        <v>100</v>
      </c>
      <c r="AC15" s="16" t="s">
        <v>6</v>
      </c>
      <c r="AD15" s="16">
        <v>100</v>
      </c>
      <c r="AE15" s="16" t="s">
        <v>6</v>
      </c>
      <c r="AF15" s="16">
        <v>100</v>
      </c>
      <c r="AG15" s="16" t="s">
        <v>6</v>
      </c>
      <c r="AH15" s="16">
        <v>100</v>
      </c>
      <c r="AI15" s="16" t="s">
        <v>6</v>
      </c>
      <c r="AJ15" s="16">
        <v>100</v>
      </c>
      <c r="AK15" s="16" t="s">
        <v>6</v>
      </c>
      <c r="AL15" s="18" t="s">
        <v>60</v>
      </c>
    </row>
    <row r="16" spans="1:38" s="72" customFormat="1" ht="26.4" customHeight="1" x14ac:dyDescent="0.3">
      <c r="A16" s="13">
        <v>7</v>
      </c>
      <c r="B16" s="14">
        <v>9</v>
      </c>
      <c r="C16" s="15" t="s">
        <v>13</v>
      </c>
      <c r="D16" s="13" t="s">
        <v>14</v>
      </c>
      <c r="E16" s="16"/>
      <c r="F16" s="16"/>
      <c r="G16" s="16" t="s">
        <v>6</v>
      </c>
      <c r="H16" s="16"/>
      <c r="I16" s="16" t="s">
        <v>6</v>
      </c>
      <c r="J16" s="16"/>
      <c r="K16" s="16" t="s">
        <v>6</v>
      </c>
      <c r="L16" s="16"/>
      <c r="M16" s="16" t="s">
        <v>6</v>
      </c>
      <c r="N16" s="22"/>
      <c r="O16" s="22" t="s">
        <v>30</v>
      </c>
      <c r="P16" s="16"/>
      <c r="Q16" s="16" t="s">
        <v>6</v>
      </c>
      <c r="R16" s="16"/>
      <c r="S16" s="16" t="s">
        <v>6</v>
      </c>
      <c r="T16" s="16"/>
      <c r="U16" s="16" t="s">
        <v>6</v>
      </c>
      <c r="V16" s="16"/>
      <c r="W16" s="16" t="s">
        <v>6</v>
      </c>
      <c r="X16" s="22"/>
      <c r="Y16" s="22" t="s">
        <v>30</v>
      </c>
      <c r="Z16" s="16"/>
      <c r="AA16" s="16" t="s">
        <v>6</v>
      </c>
      <c r="AB16" s="16"/>
      <c r="AC16" s="16" t="s">
        <v>6</v>
      </c>
      <c r="AD16" s="16"/>
      <c r="AE16" s="16" t="s">
        <v>6</v>
      </c>
      <c r="AF16" s="16"/>
      <c r="AG16" s="16" t="s">
        <v>6</v>
      </c>
      <c r="AH16" s="16"/>
      <c r="AI16" s="16" t="s">
        <v>6</v>
      </c>
      <c r="AJ16" s="16"/>
      <c r="AK16" s="16" t="s">
        <v>6</v>
      </c>
      <c r="AL16" s="18" t="s">
        <v>60</v>
      </c>
    </row>
    <row r="17" spans="1:38" s="72" customFormat="1" ht="26.4" customHeight="1" x14ac:dyDescent="0.3">
      <c r="A17" s="13"/>
      <c r="B17" s="14" t="s">
        <v>15</v>
      </c>
      <c r="C17" s="15" t="s">
        <v>16</v>
      </c>
      <c r="D17" s="73" t="s">
        <v>73</v>
      </c>
      <c r="E17" s="16"/>
      <c r="F17" s="16"/>
      <c r="G17" s="16"/>
      <c r="H17" s="16"/>
      <c r="I17" s="16"/>
      <c r="J17" s="16"/>
      <c r="K17" s="16"/>
      <c r="L17" s="16"/>
      <c r="M17" s="16"/>
      <c r="N17" s="16">
        <v>0.56000000000000005</v>
      </c>
      <c r="O17" s="16" t="s">
        <v>30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8" t="s">
        <v>60</v>
      </c>
    </row>
    <row r="18" spans="1:38" s="72" customFormat="1" ht="26.4" customHeight="1" x14ac:dyDescent="0.3">
      <c r="A18" s="13"/>
      <c r="B18" s="14" t="s">
        <v>17</v>
      </c>
      <c r="C18" s="15" t="s">
        <v>18</v>
      </c>
      <c r="D18" s="73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8" t="s">
        <v>60</v>
      </c>
    </row>
    <row r="19" spans="1:38" s="72" customFormat="1" ht="26.4" customHeight="1" x14ac:dyDescent="0.3">
      <c r="A19" s="13"/>
      <c r="B19" s="14" t="s">
        <v>19</v>
      </c>
      <c r="C19" s="15" t="s">
        <v>20</v>
      </c>
      <c r="D19" s="73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>
        <v>0.49</v>
      </c>
      <c r="Y19" s="16" t="s">
        <v>30</v>
      </c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8" t="s">
        <v>60</v>
      </c>
    </row>
    <row r="20" spans="1:38" s="72" customFormat="1" ht="26.4" customHeight="1" x14ac:dyDescent="0.3">
      <c r="A20" s="13">
        <v>8</v>
      </c>
      <c r="B20" s="14">
        <v>48</v>
      </c>
      <c r="C20" s="15" t="s">
        <v>28</v>
      </c>
      <c r="D20" s="13" t="s">
        <v>6</v>
      </c>
      <c r="E20" s="24">
        <f>11/16</f>
        <v>0.6875</v>
      </c>
      <c r="F20" s="24"/>
      <c r="G20" s="16" t="s">
        <v>6</v>
      </c>
      <c r="H20" s="24"/>
      <c r="I20" s="16" t="s">
        <v>6</v>
      </c>
      <c r="J20" s="24"/>
      <c r="K20" s="16" t="s">
        <v>6</v>
      </c>
      <c r="L20" s="24"/>
      <c r="M20" s="16" t="s">
        <v>6</v>
      </c>
      <c r="N20" s="24"/>
      <c r="O20" s="16" t="s">
        <v>6</v>
      </c>
      <c r="P20" s="24"/>
      <c r="Q20" s="16" t="s">
        <v>6</v>
      </c>
      <c r="R20" s="24"/>
      <c r="S20" s="16" t="s">
        <v>6</v>
      </c>
      <c r="T20" s="24"/>
      <c r="U20" s="16" t="s">
        <v>6</v>
      </c>
      <c r="V20" s="24"/>
      <c r="W20" s="16" t="s">
        <v>6</v>
      </c>
      <c r="X20" s="24"/>
      <c r="Y20" s="16" t="s">
        <v>6</v>
      </c>
      <c r="Z20" s="24"/>
      <c r="AA20" s="16" t="s">
        <v>6</v>
      </c>
      <c r="AB20" s="24"/>
      <c r="AC20" s="16" t="s">
        <v>6</v>
      </c>
      <c r="AD20" s="24"/>
      <c r="AE20" s="16" t="s">
        <v>6</v>
      </c>
      <c r="AF20" s="24"/>
      <c r="AG20" s="16" t="s">
        <v>6</v>
      </c>
      <c r="AH20" s="24"/>
      <c r="AI20" s="16" t="s">
        <v>6</v>
      </c>
      <c r="AJ20" s="24"/>
      <c r="AK20" s="16" t="s">
        <v>6</v>
      </c>
      <c r="AL20" s="18" t="s">
        <v>60</v>
      </c>
    </row>
    <row r="21" spans="1:38" s="72" customFormat="1" ht="26.4" customHeight="1" x14ac:dyDescent="0.3">
      <c r="A21" s="13">
        <v>9</v>
      </c>
      <c r="B21" s="14">
        <v>68</v>
      </c>
      <c r="C21" s="15" t="s">
        <v>38</v>
      </c>
      <c r="D21" s="13" t="s">
        <v>39</v>
      </c>
      <c r="E21" s="24"/>
      <c r="F21" s="24"/>
      <c r="G21" s="16" t="s">
        <v>6</v>
      </c>
      <c r="H21" s="22"/>
      <c r="I21" s="22" t="s">
        <v>30</v>
      </c>
      <c r="J21" s="22"/>
      <c r="K21" s="22" t="s">
        <v>30</v>
      </c>
      <c r="L21" s="22"/>
      <c r="M21" s="22" t="s">
        <v>30</v>
      </c>
      <c r="N21" s="22"/>
      <c r="O21" s="22" t="s">
        <v>30</v>
      </c>
      <c r="P21" s="22"/>
      <c r="Q21" s="22" t="s">
        <v>30</v>
      </c>
      <c r="R21" s="22"/>
      <c r="S21" s="22" t="s">
        <v>30</v>
      </c>
      <c r="T21" s="22"/>
      <c r="U21" s="22" t="s">
        <v>30</v>
      </c>
      <c r="V21" s="22"/>
      <c r="W21" s="22" t="s">
        <v>30</v>
      </c>
      <c r="X21" s="22"/>
      <c r="Y21" s="22" t="s">
        <v>30</v>
      </c>
      <c r="Z21" s="22"/>
      <c r="AA21" s="22" t="s">
        <v>30</v>
      </c>
      <c r="AB21" s="22"/>
      <c r="AC21" s="22" t="s">
        <v>30</v>
      </c>
      <c r="AD21" s="22"/>
      <c r="AE21" s="22" t="s">
        <v>30</v>
      </c>
      <c r="AF21" s="22"/>
      <c r="AG21" s="22" t="s">
        <v>30</v>
      </c>
      <c r="AH21" s="22"/>
      <c r="AI21" s="22" t="s">
        <v>30</v>
      </c>
      <c r="AJ21" s="22"/>
      <c r="AK21" s="22" t="s">
        <v>30</v>
      </c>
      <c r="AL21" s="18" t="s">
        <v>60</v>
      </c>
    </row>
    <row r="22" spans="1:38" s="72" customFormat="1" ht="26.4" customHeight="1" x14ac:dyDescent="0.3">
      <c r="A22" s="13">
        <v>10</v>
      </c>
      <c r="B22" s="14">
        <v>81</v>
      </c>
      <c r="C22" s="15" t="s">
        <v>51</v>
      </c>
      <c r="D22" s="13" t="s">
        <v>52</v>
      </c>
      <c r="E22" s="24"/>
      <c r="F22" s="24"/>
      <c r="G22" s="16" t="s">
        <v>6</v>
      </c>
      <c r="H22" s="24"/>
      <c r="I22" s="16" t="s">
        <v>6</v>
      </c>
      <c r="J22" s="24"/>
      <c r="K22" s="16" t="s">
        <v>6</v>
      </c>
      <c r="L22" s="24"/>
      <c r="M22" s="16" t="s">
        <v>6</v>
      </c>
      <c r="N22" s="24"/>
      <c r="O22" s="16" t="s">
        <v>6</v>
      </c>
      <c r="P22" s="24"/>
      <c r="Q22" s="16" t="s">
        <v>6</v>
      </c>
      <c r="R22" s="24"/>
      <c r="S22" s="16" t="s">
        <v>6</v>
      </c>
      <c r="T22" s="24"/>
      <c r="U22" s="16" t="s">
        <v>6</v>
      </c>
      <c r="V22" s="24"/>
      <c r="W22" s="16" t="s">
        <v>6</v>
      </c>
      <c r="X22" s="24"/>
      <c r="Y22" s="16" t="s">
        <v>6</v>
      </c>
      <c r="Z22" s="24"/>
      <c r="AA22" s="16" t="s">
        <v>6</v>
      </c>
      <c r="AB22" s="24"/>
      <c r="AC22" s="16" t="s">
        <v>6</v>
      </c>
      <c r="AD22" s="24"/>
      <c r="AE22" s="16" t="s">
        <v>6</v>
      </c>
      <c r="AF22" s="24"/>
      <c r="AG22" s="16" t="s">
        <v>6</v>
      </c>
      <c r="AH22" s="24"/>
      <c r="AI22" s="16" t="s">
        <v>6</v>
      </c>
      <c r="AJ22" s="24"/>
      <c r="AK22" s="16" t="s">
        <v>6</v>
      </c>
      <c r="AL22" s="18" t="s">
        <v>60</v>
      </c>
    </row>
    <row r="23" spans="1:38" s="72" customFormat="1" ht="26.4" customHeight="1" x14ac:dyDescent="0.3">
      <c r="A23" s="13">
        <v>11</v>
      </c>
      <c r="B23" s="14">
        <v>12</v>
      </c>
      <c r="C23" s="15" t="s">
        <v>22</v>
      </c>
      <c r="D23" s="13" t="s">
        <v>6</v>
      </c>
      <c r="E23" s="24"/>
      <c r="F23" s="24" t="s">
        <v>6</v>
      </c>
      <c r="G23" s="16" t="s">
        <v>6</v>
      </c>
      <c r="H23" s="16"/>
      <c r="I23" s="16" t="s">
        <v>6</v>
      </c>
      <c r="J23" s="16"/>
      <c r="K23" s="16" t="s">
        <v>6</v>
      </c>
      <c r="L23" s="16"/>
      <c r="M23" s="16" t="s">
        <v>6</v>
      </c>
      <c r="N23" s="16"/>
      <c r="O23" s="16" t="s">
        <v>6</v>
      </c>
      <c r="P23" s="16"/>
      <c r="Q23" s="16" t="s">
        <v>6</v>
      </c>
      <c r="R23" s="16"/>
      <c r="S23" s="16" t="s">
        <v>6</v>
      </c>
      <c r="T23" s="16"/>
      <c r="U23" s="16" t="s">
        <v>6</v>
      </c>
      <c r="V23" s="16"/>
      <c r="W23" s="16" t="s">
        <v>6</v>
      </c>
      <c r="X23" s="16"/>
      <c r="Y23" s="16" t="s">
        <v>6</v>
      </c>
      <c r="Z23" s="16"/>
      <c r="AA23" s="16" t="s">
        <v>6</v>
      </c>
      <c r="AB23" s="16"/>
      <c r="AC23" s="16" t="s">
        <v>6</v>
      </c>
      <c r="AD23" s="16"/>
      <c r="AE23" s="16" t="s">
        <v>6</v>
      </c>
      <c r="AF23" s="16"/>
      <c r="AG23" s="16" t="s">
        <v>6</v>
      </c>
      <c r="AH23" s="16"/>
      <c r="AI23" s="16" t="s">
        <v>6</v>
      </c>
      <c r="AJ23" s="16"/>
      <c r="AK23" s="16" t="s">
        <v>6</v>
      </c>
      <c r="AL23" s="18" t="s">
        <v>63</v>
      </c>
    </row>
    <row r="24" spans="1:38" s="72" customFormat="1" ht="26.4" customHeight="1" x14ac:dyDescent="0.3">
      <c r="A24" s="13">
        <v>12</v>
      </c>
      <c r="B24" s="14">
        <v>74</v>
      </c>
      <c r="C24" s="15" t="s">
        <v>71</v>
      </c>
      <c r="D24" s="13" t="s">
        <v>44</v>
      </c>
      <c r="E24" s="24"/>
      <c r="F24" s="25" t="s">
        <v>113</v>
      </c>
      <c r="G24" s="16" t="s">
        <v>6</v>
      </c>
      <c r="H24" s="16"/>
      <c r="I24" s="16" t="s">
        <v>6</v>
      </c>
      <c r="J24" s="16"/>
      <c r="K24" s="16" t="s">
        <v>6</v>
      </c>
      <c r="L24" s="16"/>
      <c r="M24" s="16" t="s">
        <v>6</v>
      </c>
      <c r="N24" s="16"/>
      <c r="O24" s="16" t="s">
        <v>6</v>
      </c>
      <c r="P24" s="16"/>
      <c r="Q24" s="16" t="s">
        <v>6</v>
      </c>
      <c r="R24" s="16"/>
      <c r="S24" s="16" t="s">
        <v>6</v>
      </c>
      <c r="T24" s="16"/>
      <c r="U24" s="16" t="s">
        <v>6</v>
      </c>
      <c r="V24" s="16"/>
      <c r="W24" s="16" t="s">
        <v>6</v>
      </c>
      <c r="X24" s="16"/>
      <c r="Y24" s="16" t="s">
        <v>6</v>
      </c>
      <c r="Z24" s="16"/>
      <c r="AA24" s="16" t="s">
        <v>6</v>
      </c>
      <c r="AB24" s="16"/>
      <c r="AC24" s="16" t="s">
        <v>6</v>
      </c>
      <c r="AD24" s="16"/>
      <c r="AE24" s="16" t="s">
        <v>6</v>
      </c>
      <c r="AF24" s="16"/>
      <c r="AG24" s="16" t="s">
        <v>6</v>
      </c>
      <c r="AH24" s="16"/>
      <c r="AI24" s="16" t="s">
        <v>6</v>
      </c>
      <c r="AJ24" s="16"/>
      <c r="AK24" s="16" t="s">
        <v>6</v>
      </c>
      <c r="AL24" s="18" t="s">
        <v>63</v>
      </c>
    </row>
    <row r="25" spans="1:38" s="72" customFormat="1" ht="26.4" customHeight="1" x14ac:dyDescent="0.3">
      <c r="A25" s="13">
        <v>13</v>
      </c>
      <c r="B25" s="14">
        <v>75</v>
      </c>
      <c r="C25" s="15" t="s">
        <v>45</v>
      </c>
      <c r="D25" s="13" t="s">
        <v>30</v>
      </c>
      <c r="E25" s="24"/>
      <c r="F25" s="25" t="s">
        <v>30</v>
      </c>
      <c r="G25" s="16" t="s">
        <v>6</v>
      </c>
      <c r="H25" s="16"/>
      <c r="I25" s="16" t="s">
        <v>6</v>
      </c>
      <c r="J25" s="16"/>
      <c r="K25" s="16" t="s">
        <v>6</v>
      </c>
      <c r="L25" s="16"/>
      <c r="M25" s="16" t="s">
        <v>6</v>
      </c>
      <c r="N25" s="16"/>
      <c r="O25" s="16" t="s">
        <v>6</v>
      </c>
      <c r="P25" s="16"/>
      <c r="Q25" s="16" t="s">
        <v>6</v>
      </c>
      <c r="R25" s="16"/>
      <c r="S25" s="16" t="s">
        <v>6</v>
      </c>
      <c r="T25" s="16"/>
      <c r="U25" s="16" t="s">
        <v>6</v>
      </c>
      <c r="V25" s="16"/>
      <c r="W25" s="16" t="s">
        <v>6</v>
      </c>
      <c r="X25" s="16"/>
      <c r="Y25" s="16" t="s">
        <v>6</v>
      </c>
      <c r="Z25" s="16"/>
      <c r="AA25" s="16" t="s">
        <v>6</v>
      </c>
      <c r="AB25" s="16"/>
      <c r="AC25" s="16" t="s">
        <v>6</v>
      </c>
      <c r="AD25" s="16"/>
      <c r="AE25" s="16" t="s">
        <v>6</v>
      </c>
      <c r="AF25" s="16"/>
      <c r="AG25" s="16" t="s">
        <v>6</v>
      </c>
      <c r="AH25" s="16"/>
      <c r="AI25" s="16" t="s">
        <v>6</v>
      </c>
      <c r="AJ25" s="16"/>
      <c r="AK25" s="16" t="s">
        <v>6</v>
      </c>
      <c r="AL25" s="18" t="s">
        <v>63</v>
      </c>
    </row>
    <row r="26" spans="1:38" s="72" customFormat="1" ht="26.4" customHeight="1" x14ac:dyDescent="0.3">
      <c r="A26" s="13">
        <v>14</v>
      </c>
      <c r="B26" s="14">
        <v>76</v>
      </c>
      <c r="C26" s="15" t="s">
        <v>46</v>
      </c>
      <c r="D26" s="13" t="s">
        <v>30</v>
      </c>
      <c r="E26" s="24"/>
      <c r="F26" s="25" t="s">
        <v>30</v>
      </c>
      <c r="G26" s="16" t="s">
        <v>6</v>
      </c>
      <c r="H26" s="16"/>
      <c r="I26" s="16" t="s">
        <v>6</v>
      </c>
      <c r="J26" s="16"/>
      <c r="K26" s="16" t="s">
        <v>6</v>
      </c>
      <c r="L26" s="16"/>
      <c r="M26" s="16" t="s">
        <v>6</v>
      </c>
      <c r="N26" s="16"/>
      <c r="O26" s="16" t="s">
        <v>6</v>
      </c>
      <c r="P26" s="16"/>
      <c r="Q26" s="16" t="s">
        <v>6</v>
      </c>
      <c r="R26" s="16"/>
      <c r="S26" s="16" t="s">
        <v>6</v>
      </c>
      <c r="T26" s="16"/>
      <c r="U26" s="16" t="s">
        <v>6</v>
      </c>
      <c r="V26" s="16"/>
      <c r="W26" s="16" t="s">
        <v>6</v>
      </c>
      <c r="X26" s="16"/>
      <c r="Y26" s="16" t="s">
        <v>6</v>
      </c>
      <c r="Z26" s="16"/>
      <c r="AA26" s="16" t="s">
        <v>6</v>
      </c>
      <c r="AB26" s="16"/>
      <c r="AC26" s="16" t="s">
        <v>6</v>
      </c>
      <c r="AD26" s="16"/>
      <c r="AE26" s="16" t="s">
        <v>6</v>
      </c>
      <c r="AF26" s="16"/>
      <c r="AG26" s="16" t="s">
        <v>6</v>
      </c>
      <c r="AH26" s="16"/>
      <c r="AI26" s="16" t="s">
        <v>6</v>
      </c>
      <c r="AJ26" s="16"/>
      <c r="AK26" s="16" t="s">
        <v>6</v>
      </c>
      <c r="AL26" s="18" t="s">
        <v>63</v>
      </c>
    </row>
    <row r="27" spans="1:38" s="72" customFormat="1" ht="26.4" customHeight="1" x14ac:dyDescent="0.3">
      <c r="A27" s="13">
        <v>15</v>
      </c>
      <c r="B27" s="14">
        <v>77</v>
      </c>
      <c r="C27" s="15" t="s">
        <v>47</v>
      </c>
      <c r="D27" s="13" t="s">
        <v>30</v>
      </c>
      <c r="E27" s="24"/>
      <c r="F27" s="25" t="s">
        <v>30</v>
      </c>
      <c r="G27" s="16" t="s">
        <v>6</v>
      </c>
      <c r="H27" s="16"/>
      <c r="I27" s="16" t="s">
        <v>6</v>
      </c>
      <c r="J27" s="16"/>
      <c r="K27" s="16" t="s">
        <v>6</v>
      </c>
      <c r="L27" s="16"/>
      <c r="M27" s="16" t="s">
        <v>6</v>
      </c>
      <c r="N27" s="16"/>
      <c r="O27" s="16" t="s">
        <v>6</v>
      </c>
      <c r="P27" s="16"/>
      <c r="Q27" s="16" t="s">
        <v>6</v>
      </c>
      <c r="R27" s="16"/>
      <c r="S27" s="16" t="s">
        <v>6</v>
      </c>
      <c r="T27" s="16"/>
      <c r="U27" s="16" t="s">
        <v>6</v>
      </c>
      <c r="V27" s="16"/>
      <c r="W27" s="16" t="s">
        <v>6</v>
      </c>
      <c r="X27" s="16"/>
      <c r="Y27" s="16" t="s">
        <v>6</v>
      </c>
      <c r="Z27" s="16"/>
      <c r="AA27" s="16" t="s">
        <v>6</v>
      </c>
      <c r="AB27" s="16"/>
      <c r="AC27" s="16" t="s">
        <v>6</v>
      </c>
      <c r="AD27" s="16"/>
      <c r="AE27" s="16" t="s">
        <v>6</v>
      </c>
      <c r="AF27" s="16"/>
      <c r="AG27" s="16" t="s">
        <v>6</v>
      </c>
      <c r="AH27" s="16"/>
      <c r="AI27" s="16" t="s">
        <v>6</v>
      </c>
      <c r="AJ27" s="16"/>
      <c r="AK27" s="16" t="s">
        <v>6</v>
      </c>
      <c r="AL27" s="18" t="s">
        <v>63</v>
      </c>
    </row>
    <row r="28" spans="1:38" s="72" customFormat="1" ht="26.4" customHeight="1" x14ac:dyDescent="0.3">
      <c r="A28" s="13">
        <v>16</v>
      </c>
      <c r="B28" s="14">
        <v>79</v>
      </c>
      <c r="C28" s="15" t="s">
        <v>49</v>
      </c>
      <c r="D28" s="13" t="s">
        <v>44</v>
      </c>
      <c r="E28" s="24"/>
      <c r="F28" s="25" t="s">
        <v>113</v>
      </c>
      <c r="G28" s="16" t="s">
        <v>6</v>
      </c>
      <c r="H28" s="16"/>
      <c r="I28" s="16" t="s">
        <v>6</v>
      </c>
      <c r="J28" s="16"/>
      <c r="K28" s="16" t="s">
        <v>6</v>
      </c>
      <c r="L28" s="16"/>
      <c r="M28" s="16" t="s">
        <v>6</v>
      </c>
      <c r="N28" s="16"/>
      <c r="O28" s="16" t="s">
        <v>6</v>
      </c>
      <c r="P28" s="16"/>
      <c r="Q28" s="16" t="s">
        <v>6</v>
      </c>
      <c r="R28" s="16"/>
      <c r="S28" s="16" t="s">
        <v>6</v>
      </c>
      <c r="T28" s="16"/>
      <c r="U28" s="16" t="s">
        <v>6</v>
      </c>
      <c r="V28" s="16"/>
      <c r="W28" s="16" t="s">
        <v>6</v>
      </c>
      <c r="X28" s="16"/>
      <c r="Y28" s="16" t="s">
        <v>6</v>
      </c>
      <c r="Z28" s="16"/>
      <c r="AA28" s="16" t="s">
        <v>6</v>
      </c>
      <c r="AB28" s="16"/>
      <c r="AC28" s="16" t="s">
        <v>6</v>
      </c>
      <c r="AD28" s="16"/>
      <c r="AE28" s="16" t="s">
        <v>6</v>
      </c>
      <c r="AF28" s="16"/>
      <c r="AG28" s="16" t="s">
        <v>6</v>
      </c>
      <c r="AH28" s="16"/>
      <c r="AI28" s="16" t="s">
        <v>6</v>
      </c>
      <c r="AJ28" s="16"/>
      <c r="AK28" s="16" t="s">
        <v>6</v>
      </c>
      <c r="AL28" s="18" t="s">
        <v>63</v>
      </c>
    </row>
    <row r="29" spans="1:38" s="72" customFormat="1" ht="26.4" customHeight="1" x14ac:dyDescent="0.3">
      <c r="A29" s="13">
        <v>17</v>
      </c>
      <c r="B29" s="14">
        <v>80</v>
      </c>
      <c r="C29" s="15" t="s">
        <v>50</v>
      </c>
      <c r="D29" s="13" t="s">
        <v>44</v>
      </c>
      <c r="E29" s="24"/>
      <c r="F29" s="25" t="s">
        <v>113</v>
      </c>
      <c r="G29" s="16" t="s">
        <v>6</v>
      </c>
      <c r="H29" s="16"/>
      <c r="I29" s="16" t="s">
        <v>6</v>
      </c>
      <c r="J29" s="16"/>
      <c r="K29" s="16" t="s">
        <v>6</v>
      </c>
      <c r="L29" s="16"/>
      <c r="M29" s="16" t="s">
        <v>6</v>
      </c>
      <c r="N29" s="16"/>
      <c r="O29" s="16" t="s">
        <v>6</v>
      </c>
      <c r="P29" s="16"/>
      <c r="Q29" s="16" t="s">
        <v>6</v>
      </c>
      <c r="R29" s="16"/>
      <c r="S29" s="16" t="s">
        <v>6</v>
      </c>
      <c r="T29" s="16"/>
      <c r="U29" s="16" t="s">
        <v>6</v>
      </c>
      <c r="V29" s="16"/>
      <c r="W29" s="16" t="s">
        <v>6</v>
      </c>
      <c r="X29" s="16"/>
      <c r="Y29" s="16" t="s">
        <v>6</v>
      </c>
      <c r="Z29" s="16"/>
      <c r="AA29" s="16" t="s">
        <v>6</v>
      </c>
      <c r="AB29" s="16"/>
      <c r="AC29" s="16" t="s">
        <v>6</v>
      </c>
      <c r="AD29" s="16"/>
      <c r="AE29" s="16" t="s">
        <v>6</v>
      </c>
      <c r="AF29" s="16"/>
      <c r="AG29" s="16" t="s">
        <v>6</v>
      </c>
      <c r="AH29" s="16"/>
      <c r="AI29" s="16" t="s">
        <v>6</v>
      </c>
      <c r="AJ29" s="16"/>
      <c r="AK29" s="16" t="s">
        <v>6</v>
      </c>
      <c r="AL29" s="18" t="s">
        <v>63</v>
      </c>
    </row>
    <row r="30" spans="1:38" s="72" customFormat="1" ht="26.4" customHeight="1" x14ac:dyDescent="0.3">
      <c r="A30" s="13">
        <v>18</v>
      </c>
      <c r="B30" s="14">
        <v>83</v>
      </c>
      <c r="C30" s="15" t="s">
        <v>54</v>
      </c>
      <c r="D30" s="13" t="s">
        <v>6</v>
      </c>
      <c r="E30" s="24" t="s">
        <v>180</v>
      </c>
      <c r="F30" s="67">
        <v>7</v>
      </c>
      <c r="G30" s="66" t="s">
        <v>114</v>
      </c>
      <c r="H30" s="66">
        <v>21</v>
      </c>
      <c r="I30" s="16" t="s">
        <v>6</v>
      </c>
      <c r="J30" s="66">
        <v>21</v>
      </c>
      <c r="K30" s="66" t="s">
        <v>114</v>
      </c>
      <c r="L30" s="66">
        <v>11</v>
      </c>
      <c r="M30" s="66" t="s">
        <v>114</v>
      </c>
      <c r="N30" s="66">
        <v>10</v>
      </c>
      <c r="O30" s="66" t="s">
        <v>114</v>
      </c>
      <c r="P30" s="24">
        <v>29</v>
      </c>
      <c r="Q30" s="16" t="s">
        <v>6</v>
      </c>
      <c r="R30" s="66">
        <v>6</v>
      </c>
      <c r="S30" s="66" t="s">
        <v>114</v>
      </c>
      <c r="T30" s="66">
        <v>0</v>
      </c>
      <c r="U30" s="66" t="s">
        <v>114</v>
      </c>
      <c r="V30" s="24">
        <v>26</v>
      </c>
      <c r="W30" s="16" t="s">
        <v>6</v>
      </c>
      <c r="X30" s="24">
        <v>23</v>
      </c>
      <c r="Y30" s="16" t="s">
        <v>6</v>
      </c>
      <c r="Z30" s="66">
        <v>4</v>
      </c>
      <c r="AA30" s="16" t="s">
        <v>6</v>
      </c>
      <c r="AB30" s="66">
        <v>0</v>
      </c>
      <c r="AC30" s="66" t="s">
        <v>114</v>
      </c>
      <c r="AD30" s="66">
        <v>16</v>
      </c>
      <c r="AE30" s="66" t="s">
        <v>114</v>
      </c>
      <c r="AF30" s="24">
        <v>27</v>
      </c>
      <c r="AG30" s="16" t="s">
        <v>6</v>
      </c>
      <c r="AH30" s="66">
        <v>10</v>
      </c>
      <c r="AI30" s="66" t="s">
        <v>114</v>
      </c>
      <c r="AJ30" s="66">
        <v>1</v>
      </c>
      <c r="AK30" s="66" t="s">
        <v>114</v>
      </c>
      <c r="AL30" s="18" t="s">
        <v>63</v>
      </c>
    </row>
    <row r="31" spans="1:38" s="72" customFormat="1" ht="26.4" customHeight="1" x14ac:dyDescent="0.3">
      <c r="A31" s="15">
        <v>19</v>
      </c>
      <c r="B31" s="15">
        <v>44</v>
      </c>
      <c r="C31" s="15" t="s">
        <v>26</v>
      </c>
      <c r="D31" s="74">
        <v>1</v>
      </c>
      <c r="E31" s="16">
        <v>100</v>
      </c>
      <c r="F31" s="21">
        <v>1</v>
      </c>
      <c r="G31" s="25" t="s">
        <v>6</v>
      </c>
      <c r="H31" s="21">
        <v>1</v>
      </c>
      <c r="I31" s="25" t="s">
        <v>6</v>
      </c>
      <c r="J31" s="21">
        <v>1</v>
      </c>
      <c r="K31" s="25" t="s">
        <v>6</v>
      </c>
      <c r="L31" s="21">
        <v>1</v>
      </c>
      <c r="M31" s="25" t="s">
        <v>6</v>
      </c>
      <c r="N31" s="21">
        <v>1</v>
      </c>
      <c r="O31" s="25" t="s">
        <v>6</v>
      </c>
      <c r="P31" s="21">
        <v>1</v>
      </c>
      <c r="Q31" s="25" t="s">
        <v>6</v>
      </c>
      <c r="R31" s="21">
        <v>1</v>
      </c>
      <c r="S31" s="25" t="s">
        <v>6</v>
      </c>
      <c r="T31" s="21">
        <v>1</v>
      </c>
      <c r="U31" s="25" t="s">
        <v>6</v>
      </c>
      <c r="V31" s="21">
        <v>1</v>
      </c>
      <c r="W31" s="25" t="s">
        <v>6</v>
      </c>
      <c r="X31" s="21">
        <v>1</v>
      </c>
      <c r="Y31" s="25" t="s">
        <v>6</v>
      </c>
      <c r="Z31" s="21">
        <v>1</v>
      </c>
      <c r="AA31" s="25" t="s">
        <v>6</v>
      </c>
      <c r="AB31" s="21">
        <v>1</v>
      </c>
      <c r="AC31" s="25" t="s">
        <v>6</v>
      </c>
      <c r="AD31" s="21">
        <v>1</v>
      </c>
      <c r="AE31" s="25" t="s">
        <v>6</v>
      </c>
      <c r="AF31" s="21">
        <v>1</v>
      </c>
      <c r="AG31" s="25" t="s">
        <v>6</v>
      </c>
      <c r="AH31" s="21">
        <v>1</v>
      </c>
      <c r="AI31" s="25" t="s">
        <v>6</v>
      </c>
      <c r="AJ31" s="21">
        <v>1</v>
      </c>
      <c r="AK31" s="25" t="s">
        <v>6</v>
      </c>
      <c r="AL31" s="18" t="s">
        <v>61</v>
      </c>
    </row>
    <row r="32" spans="1:38" s="72" customFormat="1" ht="26.4" customHeight="1" x14ac:dyDescent="0.3">
      <c r="A32" s="15">
        <v>20</v>
      </c>
      <c r="B32" s="15">
        <v>45</v>
      </c>
      <c r="C32" s="15" t="s">
        <v>27</v>
      </c>
      <c r="D32" s="13" t="s">
        <v>6</v>
      </c>
      <c r="E32" s="16"/>
      <c r="F32" s="21">
        <v>1</v>
      </c>
      <c r="G32" s="25" t="s">
        <v>6</v>
      </c>
      <c r="H32" s="21">
        <v>1</v>
      </c>
      <c r="I32" s="25" t="s">
        <v>6</v>
      </c>
      <c r="J32" s="21">
        <v>1</v>
      </c>
      <c r="K32" s="25" t="s">
        <v>6</v>
      </c>
      <c r="L32" s="21">
        <v>1</v>
      </c>
      <c r="M32" s="25" t="s">
        <v>6</v>
      </c>
      <c r="N32" s="21">
        <v>1</v>
      </c>
      <c r="O32" s="25" t="s">
        <v>6</v>
      </c>
      <c r="P32" s="21">
        <v>1</v>
      </c>
      <c r="Q32" s="25" t="s">
        <v>6</v>
      </c>
      <c r="R32" s="21">
        <v>1</v>
      </c>
      <c r="S32" s="25" t="s">
        <v>6</v>
      </c>
      <c r="T32" s="21">
        <v>1</v>
      </c>
      <c r="U32" s="25" t="s">
        <v>6</v>
      </c>
      <c r="V32" s="21">
        <v>1</v>
      </c>
      <c r="W32" s="25" t="s">
        <v>6</v>
      </c>
      <c r="X32" s="21">
        <v>1</v>
      </c>
      <c r="Y32" s="25" t="s">
        <v>6</v>
      </c>
      <c r="Z32" s="21">
        <v>1</v>
      </c>
      <c r="AA32" s="25" t="s">
        <v>6</v>
      </c>
      <c r="AB32" s="21">
        <v>1</v>
      </c>
      <c r="AC32" s="25" t="s">
        <v>6</v>
      </c>
      <c r="AD32" s="21">
        <v>1</v>
      </c>
      <c r="AE32" s="25" t="s">
        <v>6</v>
      </c>
      <c r="AF32" s="21">
        <v>1</v>
      </c>
      <c r="AG32" s="25" t="s">
        <v>6</v>
      </c>
      <c r="AH32" s="21">
        <v>1</v>
      </c>
      <c r="AI32" s="25" t="s">
        <v>6</v>
      </c>
      <c r="AJ32" s="21">
        <v>1</v>
      </c>
      <c r="AK32" s="25" t="s">
        <v>6</v>
      </c>
      <c r="AL32" s="18" t="s">
        <v>61</v>
      </c>
    </row>
    <row r="33" spans="1:38" s="76" customFormat="1" ht="26.4" customHeight="1" x14ac:dyDescent="0.3">
      <c r="A33" s="30">
        <v>21</v>
      </c>
      <c r="B33" s="30">
        <v>62</v>
      </c>
      <c r="C33" s="30" t="s">
        <v>72</v>
      </c>
      <c r="D33" s="75" t="s">
        <v>7</v>
      </c>
      <c r="E33" s="32">
        <f>(F33+H33+N33+P33+R33+T33+V33+Z33+AB33+AD33+J33+L33+AF33+AH33+AJ33+X33)/16</f>
        <v>100</v>
      </c>
      <c r="F33" s="33">
        <v>100</v>
      </c>
      <c r="G33" s="33" t="s">
        <v>6</v>
      </c>
      <c r="H33" s="33">
        <v>100</v>
      </c>
      <c r="I33" s="33" t="s">
        <v>6</v>
      </c>
      <c r="J33" s="33">
        <v>100</v>
      </c>
      <c r="K33" s="33" t="s">
        <v>6</v>
      </c>
      <c r="L33" s="33">
        <v>100</v>
      </c>
      <c r="M33" s="33" t="s">
        <v>6</v>
      </c>
      <c r="N33" s="33">
        <v>100</v>
      </c>
      <c r="O33" s="33" t="s">
        <v>6</v>
      </c>
      <c r="P33" s="33">
        <v>100</v>
      </c>
      <c r="Q33" s="33" t="s">
        <v>6</v>
      </c>
      <c r="R33" s="33">
        <v>100</v>
      </c>
      <c r="S33" s="33" t="s">
        <v>6</v>
      </c>
      <c r="T33" s="33">
        <v>100</v>
      </c>
      <c r="U33" s="33" t="s">
        <v>6</v>
      </c>
      <c r="V33" s="33">
        <v>100</v>
      </c>
      <c r="W33" s="33" t="s">
        <v>6</v>
      </c>
      <c r="X33" s="33">
        <v>100</v>
      </c>
      <c r="Y33" s="33" t="s">
        <v>6</v>
      </c>
      <c r="Z33" s="33">
        <v>100</v>
      </c>
      <c r="AA33" s="33" t="s">
        <v>6</v>
      </c>
      <c r="AB33" s="33">
        <v>100</v>
      </c>
      <c r="AC33" s="33" t="s">
        <v>6</v>
      </c>
      <c r="AD33" s="33">
        <v>100</v>
      </c>
      <c r="AE33" s="33" t="s">
        <v>6</v>
      </c>
      <c r="AF33" s="33">
        <v>100</v>
      </c>
      <c r="AG33" s="33" t="s">
        <v>6</v>
      </c>
      <c r="AH33" s="33">
        <v>100</v>
      </c>
      <c r="AI33" s="33" t="s">
        <v>6</v>
      </c>
      <c r="AJ33" s="33">
        <v>100</v>
      </c>
      <c r="AK33" s="33" t="s">
        <v>6</v>
      </c>
      <c r="AL33" s="31" t="s">
        <v>61</v>
      </c>
    </row>
    <row r="34" spans="1:38" s="72" customFormat="1" ht="26.4" customHeight="1" x14ac:dyDescent="0.3">
      <c r="A34" s="15">
        <v>22</v>
      </c>
      <c r="B34" s="15">
        <v>63</v>
      </c>
      <c r="C34" s="15" t="s">
        <v>34</v>
      </c>
      <c r="D34" s="13" t="s">
        <v>30</v>
      </c>
      <c r="E34" s="24"/>
      <c r="F34" s="24" t="s">
        <v>30</v>
      </c>
      <c r="G34" s="24" t="s">
        <v>6</v>
      </c>
      <c r="H34" s="24" t="s">
        <v>30</v>
      </c>
      <c r="I34" s="24" t="s">
        <v>6</v>
      </c>
      <c r="J34" s="24" t="s">
        <v>30</v>
      </c>
      <c r="K34" s="24" t="s">
        <v>6</v>
      </c>
      <c r="L34" s="24" t="s">
        <v>30</v>
      </c>
      <c r="M34" s="24" t="s">
        <v>6</v>
      </c>
      <c r="N34" s="24" t="s">
        <v>30</v>
      </c>
      <c r="O34" s="24" t="s">
        <v>6</v>
      </c>
      <c r="P34" s="24" t="s">
        <v>30</v>
      </c>
      <c r="Q34" s="24" t="s">
        <v>6</v>
      </c>
      <c r="R34" s="24" t="s">
        <v>30</v>
      </c>
      <c r="S34" s="24" t="s">
        <v>6</v>
      </c>
      <c r="T34" s="24" t="s">
        <v>30</v>
      </c>
      <c r="U34" s="24" t="s">
        <v>6</v>
      </c>
      <c r="V34" s="24" t="s">
        <v>30</v>
      </c>
      <c r="W34" s="24" t="s">
        <v>6</v>
      </c>
      <c r="X34" s="24" t="s">
        <v>30</v>
      </c>
      <c r="Y34" s="24" t="s">
        <v>6</v>
      </c>
      <c r="Z34" s="24" t="s">
        <v>30</v>
      </c>
      <c r="AA34" s="24" t="s">
        <v>6</v>
      </c>
      <c r="AB34" s="24" t="s">
        <v>30</v>
      </c>
      <c r="AC34" s="24" t="s">
        <v>6</v>
      </c>
      <c r="AD34" s="24" t="s">
        <v>30</v>
      </c>
      <c r="AE34" s="24" t="s">
        <v>6</v>
      </c>
      <c r="AF34" s="24" t="s">
        <v>30</v>
      </c>
      <c r="AG34" s="24" t="s">
        <v>6</v>
      </c>
      <c r="AH34" s="24" t="s">
        <v>30</v>
      </c>
      <c r="AI34" s="24" t="s">
        <v>6</v>
      </c>
      <c r="AJ34" s="24" t="s">
        <v>30</v>
      </c>
      <c r="AK34" s="24" t="s">
        <v>6</v>
      </c>
      <c r="AL34" s="18" t="s">
        <v>61</v>
      </c>
    </row>
    <row r="35" spans="1:38" s="72" customFormat="1" ht="26.4" customHeight="1" x14ac:dyDescent="0.3">
      <c r="A35" s="13">
        <v>23</v>
      </c>
      <c r="B35" s="14">
        <v>5</v>
      </c>
      <c r="C35" s="15" t="s">
        <v>67</v>
      </c>
      <c r="D35" s="13" t="s">
        <v>6</v>
      </c>
      <c r="E35" s="16">
        <v>99.5</v>
      </c>
      <c r="F35" s="21">
        <v>1</v>
      </c>
      <c r="G35" s="25" t="s">
        <v>6</v>
      </c>
      <c r="H35" s="21">
        <v>1</v>
      </c>
      <c r="I35" s="25" t="s">
        <v>6</v>
      </c>
      <c r="J35" s="20">
        <v>1</v>
      </c>
      <c r="K35" s="16" t="s">
        <v>6</v>
      </c>
      <c r="L35" s="20">
        <v>1</v>
      </c>
      <c r="M35" s="16" t="s">
        <v>6</v>
      </c>
      <c r="N35" s="20">
        <v>1</v>
      </c>
      <c r="O35" s="16" t="s">
        <v>6</v>
      </c>
      <c r="P35" s="20">
        <v>1</v>
      </c>
      <c r="Q35" s="16" t="s">
        <v>6</v>
      </c>
      <c r="R35" s="20">
        <v>1</v>
      </c>
      <c r="S35" s="16" t="s">
        <v>6</v>
      </c>
      <c r="T35" s="20">
        <v>1</v>
      </c>
      <c r="U35" s="16" t="s">
        <v>6</v>
      </c>
      <c r="V35" s="20">
        <v>1</v>
      </c>
      <c r="W35" s="16" t="s">
        <v>6</v>
      </c>
      <c r="X35" s="20">
        <v>1</v>
      </c>
      <c r="Y35" s="16" t="s">
        <v>6</v>
      </c>
      <c r="Z35" s="20">
        <v>1</v>
      </c>
      <c r="AA35" s="16" t="s">
        <v>6</v>
      </c>
      <c r="AB35" s="20">
        <v>1</v>
      </c>
      <c r="AC35" s="16" t="s">
        <v>6</v>
      </c>
      <c r="AD35" s="20">
        <v>1</v>
      </c>
      <c r="AE35" s="16" t="s">
        <v>6</v>
      </c>
      <c r="AF35" s="6">
        <v>0.95</v>
      </c>
      <c r="AG35" s="22" t="s">
        <v>30</v>
      </c>
      <c r="AH35" s="20">
        <v>1</v>
      </c>
      <c r="AI35" s="16" t="s">
        <v>6</v>
      </c>
      <c r="AJ35" s="20">
        <v>1</v>
      </c>
      <c r="AK35" s="16" t="s">
        <v>6</v>
      </c>
      <c r="AL35" s="18" t="s">
        <v>64</v>
      </c>
    </row>
    <row r="36" spans="1:38" s="72" customFormat="1" ht="26.4" customHeight="1" x14ac:dyDescent="0.3">
      <c r="A36" s="13">
        <v>24</v>
      </c>
      <c r="B36" s="14">
        <v>6</v>
      </c>
      <c r="C36" s="15" t="s">
        <v>10</v>
      </c>
      <c r="D36" s="13" t="s">
        <v>7</v>
      </c>
      <c r="E36" s="32">
        <f>(F36+H36+N36+P36+R36+T36+V36+Z36+AB36+AD36+J36+L36+AF36+AH36+AJ36+X36)/16</f>
        <v>99.6875</v>
      </c>
      <c r="F36" s="25">
        <v>100</v>
      </c>
      <c r="G36" s="25" t="s">
        <v>6</v>
      </c>
      <c r="H36" s="25">
        <v>100</v>
      </c>
      <c r="I36" s="25" t="s">
        <v>6</v>
      </c>
      <c r="J36" s="16">
        <v>100</v>
      </c>
      <c r="K36" s="16" t="s">
        <v>6</v>
      </c>
      <c r="L36" s="16">
        <v>100</v>
      </c>
      <c r="M36" s="16" t="s">
        <v>6</v>
      </c>
      <c r="N36" s="16">
        <v>100</v>
      </c>
      <c r="O36" s="16" t="s">
        <v>6</v>
      </c>
      <c r="P36" s="16">
        <v>100</v>
      </c>
      <c r="Q36" s="16" t="s">
        <v>6</v>
      </c>
      <c r="R36" s="16">
        <v>100</v>
      </c>
      <c r="S36" s="16" t="s">
        <v>6</v>
      </c>
      <c r="T36" s="16">
        <v>100</v>
      </c>
      <c r="U36" s="16" t="s">
        <v>6</v>
      </c>
      <c r="V36" s="16">
        <v>100</v>
      </c>
      <c r="W36" s="16" t="s">
        <v>6</v>
      </c>
      <c r="X36" s="16">
        <v>100</v>
      </c>
      <c r="Y36" s="16" t="s">
        <v>6</v>
      </c>
      <c r="Z36" s="16">
        <v>100</v>
      </c>
      <c r="AA36" s="16" t="s">
        <v>6</v>
      </c>
      <c r="AB36" s="16">
        <v>100</v>
      </c>
      <c r="AC36" s="16" t="s">
        <v>6</v>
      </c>
      <c r="AD36" s="16">
        <v>100</v>
      </c>
      <c r="AE36" s="16" t="s">
        <v>6</v>
      </c>
      <c r="AF36" s="22">
        <v>95</v>
      </c>
      <c r="AG36" s="22" t="s">
        <v>30</v>
      </c>
      <c r="AH36" s="16">
        <v>100</v>
      </c>
      <c r="AI36" s="16" t="s">
        <v>6</v>
      </c>
      <c r="AJ36" s="16">
        <v>100</v>
      </c>
      <c r="AK36" s="16" t="s">
        <v>6</v>
      </c>
      <c r="AL36" s="18" t="s">
        <v>64</v>
      </c>
    </row>
    <row r="37" spans="1:38" s="72" customFormat="1" ht="26.4" customHeight="1" x14ac:dyDescent="0.3">
      <c r="A37" s="13">
        <v>25</v>
      </c>
      <c r="B37" s="14">
        <v>10</v>
      </c>
      <c r="C37" s="15" t="s">
        <v>68</v>
      </c>
      <c r="D37" s="13" t="s">
        <v>6</v>
      </c>
      <c r="E37" s="16">
        <v>92</v>
      </c>
      <c r="F37" s="27">
        <v>0.92589999999999995</v>
      </c>
      <c r="G37" s="25" t="s">
        <v>6</v>
      </c>
      <c r="H37" s="21">
        <v>1</v>
      </c>
      <c r="I37" s="25" t="s">
        <v>6</v>
      </c>
      <c r="J37" s="20">
        <v>1</v>
      </c>
      <c r="K37" s="16" t="s">
        <v>6</v>
      </c>
      <c r="L37" s="7">
        <v>0.90480000000000005</v>
      </c>
      <c r="M37" s="22" t="s">
        <v>30</v>
      </c>
      <c r="N37" s="20">
        <v>1</v>
      </c>
      <c r="O37" s="16" t="s">
        <v>6</v>
      </c>
      <c r="P37" s="20">
        <v>1</v>
      </c>
      <c r="Q37" s="16" t="s">
        <v>6</v>
      </c>
      <c r="R37" s="20">
        <v>1</v>
      </c>
      <c r="S37" s="16" t="s">
        <v>6</v>
      </c>
      <c r="T37" s="20">
        <v>1</v>
      </c>
      <c r="U37" s="16" t="s">
        <v>6</v>
      </c>
      <c r="V37" s="20">
        <v>1</v>
      </c>
      <c r="W37" s="16" t="s">
        <v>6</v>
      </c>
      <c r="X37" s="17">
        <v>0.94440000000000002</v>
      </c>
      <c r="Y37" s="16" t="s">
        <v>6</v>
      </c>
      <c r="Z37" s="7">
        <v>0.85709999999999997</v>
      </c>
      <c r="AA37" s="22" t="s">
        <v>30</v>
      </c>
      <c r="AB37" s="17">
        <v>1</v>
      </c>
      <c r="AC37" s="16" t="s">
        <v>6</v>
      </c>
      <c r="AD37" s="22">
        <v>88.89</v>
      </c>
      <c r="AE37" s="22" t="s">
        <v>30</v>
      </c>
      <c r="AF37" s="6">
        <v>0.9</v>
      </c>
      <c r="AG37" s="22" t="s">
        <v>30</v>
      </c>
      <c r="AH37" s="20">
        <v>1</v>
      </c>
      <c r="AI37" s="16" t="s">
        <v>6</v>
      </c>
      <c r="AJ37" s="17">
        <v>0.92589999999999995</v>
      </c>
      <c r="AK37" s="16" t="s">
        <v>6</v>
      </c>
      <c r="AL37" s="18" t="s">
        <v>64</v>
      </c>
    </row>
    <row r="38" spans="1:38" s="72" customFormat="1" ht="26.4" customHeight="1" x14ac:dyDescent="0.3">
      <c r="A38" s="13">
        <v>26</v>
      </c>
      <c r="B38" s="14">
        <v>11</v>
      </c>
      <c r="C38" s="15" t="s">
        <v>21</v>
      </c>
      <c r="D38" s="13" t="s">
        <v>7</v>
      </c>
      <c r="E38" s="32">
        <f>(F38+H38+N38+P38+R38+T38+V38+Z38+AB38+AD38+J38+L38+AF38+AH38+AJ38+X38)/16</f>
        <v>95.918750000000003</v>
      </c>
      <c r="F38" s="63">
        <v>92.59</v>
      </c>
      <c r="G38" s="63" t="s">
        <v>30</v>
      </c>
      <c r="H38" s="25">
        <v>100</v>
      </c>
      <c r="I38" s="25" t="s">
        <v>6</v>
      </c>
      <c r="J38" s="16">
        <v>100</v>
      </c>
      <c r="K38" s="16" t="s">
        <v>6</v>
      </c>
      <c r="L38" s="22">
        <v>90.48</v>
      </c>
      <c r="M38" s="22" t="s">
        <v>30</v>
      </c>
      <c r="N38" s="16">
        <v>100</v>
      </c>
      <c r="O38" s="16" t="s">
        <v>6</v>
      </c>
      <c r="P38" s="16">
        <v>100</v>
      </c>
      <c r="Q38" s="16" t="s">
        <v>6</v>
      </c>
      <c r="R38" s="16">
        <v>100</v>
      </c>
      <c r="S38" s="16" t="s">
        <v>6</v>
      </c>
      <c r="T38" s="16">
        <v>100</v>
      </c>
      <c r="U38" s="16" t="s">
        <v>6</v>
      </c>
      <c r="V38" s="16">
        <v>100</v>
      </c>
      <c r="W38" s="16" t="s">
        <v>6</v>
      </c>
      <c r="X38" s="16">
        <v>94.44</v>
      </c>
      <c r="Y38" s="16" t="s">
        <v>6</v>
      </c>
      <c r="Z38" s="22">
        <v>85.71</v>
      </c>
      <c r="AA38" s="22" t="s">
        <v>30</v>
      </c>
      <c r="AB38" s="16">
        <v>100</v>
      </c>
      <c r="AC38" s="16" t="s">
        <v>6</v>
      </c>
      <c r="AD38" s="22">
        <v>88.89</v>
      </c>
      <c r="AE38" s="22" t="s">
        <v>30</v>
      </c>
      <c r="AF38" s="22">
        <v>90</v>
      </c>
      <c r="AG38" s="22" t="s">
        <v>30</v>
      </c>
      <c r="AH38" s="16">
        <v>100</v>
      </c>
      <c r="AI38" s="16" t="s">
        <v>6</v>
      </c>
      <c r="AJ38" s="22">
        <v>92.59</v>
      </c>
      <c r="AK38" s="22" t="s">
        <v>30</v>
      </c>
      <c r="AL38" s="18" t="s">
        <v>64</v>
      </c>
    </row>
    <row r="39" spans="1:38" s="72" customFormat="1" ht="26.4" customHeight="1" x14ac:dyDescent="0.3">
      <c r="A39" s="13">
        <v>27</v>
      </c>
      <c r="B39" s="14">
        <v>13</v>
      </c>
      <c r="C39" s="15" t="s">
        <v>23</v>
      </c>
      <c r="D39" s="13" t="s">
        <v>75</v>
      </c>
      <c r="E39" s="16">
        <v>70</v>
      </c>
      <c r="F39" s="27">
        <v>0.84850000000000003</v>
      </c>
      <c r="G39" s="25" t="s">
        <v>6</v>
      </c>
      <c r="H39" s="27">
        <v>0.86699999999999999</v>
      </c>
      <c r="I39" s="25" t="s">
        <v>6</v>
      </c>
      <c r="J39" s="6">
        <v>0.6</v>
      </c>
      <c r="K39" s="22" t="s">
        <v>30</v>
      </c>
      <c r="L39" s="17">
        <v>0.84619999999999995</v>
      </c>
      <c r="M39" s="16" t="s">
        <v>6</v>
      </c>
      <c r="N39" s="17">
        <v>0.73680000000000001</v>
      </c>
      <c r="O39" s="16" t="s">
        <v>6</v>
      </c>
      <c r="P39" s="17">
        <v>0.82599999999999996</v>
      </c>
      <c r="Q39" s="16" t="s">
        <v>6</v>
      </c>
      <c r="R39" s="7">
        <v>0.66669999999999996</v>
      </c>
      <c r="S39" s="22" t="s">
        <v>30</v>
      </c>
      <c r="T39" s="6">
        <v>0.48</v>
      </c>
      <c r="U39" s="22" t="s">
        <v>30</v>
      </c>
      <c r="V39" s="7">
        <v>0.64710000000000001</v>
      </c>
      <c r="W39" s="22" t="s">
        <v>30</v>
      </c>
      <c r="X39" s="17">
        <v>0.96360000000000001</v>
      </c>
      <c r="Y39" s="16" t="s">
        <v>6</v>
      </c>
      <c r="Z39" s="17">
        <v>0.80800000000000005</v>
      </c>
      <c r="AA39" s="16" t="s">
        <v>6</v>
      </c>
      <c r="AB39" s="17">
        <v>0.88900000000000001</v>
      </c>
      <c r="AC39" s="16" t="s">
        <v>6</v>
      </c>
      <c r="AD39" s="7">
        <v>0.65200000000000002</v>
      </c>
      <c r="AE39" s="22" t="s">
        <v>30</v>
      </c>
      <c r="AF39" s="20">
        <v>0.76</v>
      </c>
      <c r="AG39" s="16" t="s">
        <v>6</v>
      </c>
      <c r="AH39" s="6">
        <v>0.65</v>
      </c>
      <c r="AI39" s="22" t="s">
        <v>30</v>
      </c>
      <c r="AJ39" s="17">
        <v>0.71879999999999999</v>
      </c>
      <c r="AK39" s="16" t="s">
        <v>6</v>
      </c>
      <c r="AL39" s="18" t="s">
        <v>64</v>
      </c>
    </row>
    <row r="40" spans="1:38" s="72" customFormat="1" ht="26.4" customHeight="1" x14ac:dyDescent="0.3">
      <c r="A40" s="13">
        <v>28</v>
      </c>
      <c r="B40" s="14">
        <v>60</v>
      </c>
      <c r="C40" s="15" t="s">
        <v>31</v>
      </c>
      <c r="D40" s="13" t="s">
        <v>74</v>
      </c>
      <c r="E40" s="24"/>
      <c r="F40" s="26"/>
      <c r="G40" s="26" t="s">
        <v>6</v>
      </c>
      <c r="H40" s="26"/>
      <c r="I40" s="26" t="s">
        <v>6</v>
      </c>
      <c r="J40" s="24"/>
      <c r="K40" s="24" t="s">
        <v>6</v>
      </c>
      <c r="L40" s="24"/>
      <c r="M40" s="24" t="s">
        <v>6</v>
      </c>
      <c r="N40" s="24"/>
      <c r="O40" s="24" t="s">
        <v>6</v>
      </c>
      <c r="P40" s="24"/>
      <c r="Q40" s="24" t="s">
        <v>6</v>
      </c>
      <c r="R40" s="24"/>
      <c r="S40" s="24" t="s">
        <v>6</v>
      </c>
      <c r="T40" s="24"/>
      <c r="U40" s="24" t="s">
        <v>6</v>
      </c>
      <c r="V40" s="24"/>
      <c r="W40" s="24" t="s">
        <v>6</v>
      </c>
      <c r="X40" s="24"/>
      <c r="Y40" s="24" t="s">
        <v>6</v>
      </c>
      <c r="Z40" s="24"/>
      <c r="AA40" s="24" t="s">
        <v>6</v>
      </c>
      <c r="AB40" s="24"/>
      <c r="AC40" s="24" t="s">
        <v>6</v>
      </c>
      <c r="AD40" s="24"/>
      <c r="AE40" s="24" t="s">
        <v>6</v>
      </c>
      <c r="AF40" s="24"/>
      <c r="AG40" s="24" t="s">
        <v>6</v>
      </c>
      <c r="AH40" s="24"/>
      <c r="AI40" s="24" t="s">
        <v>6</v>
      </c>
      <c r="AJ40" s="24"/>
      <c r="AK40" s="24" t="s">
        <v>6</v>
      </c>
      <c r="AL40" s="18" t="s">
        <v>64</v>
      </c>
    </row>
    <row r="41" spans="1:38" s="72" customFormat="1" ht="26.4" customHeight="1" x14ac:dyDescent="0.3">
      <c r="A41" s="13">
        <v>29</v>
      </c>
      <c r="B41" s="14">
        <v>61</v>
      </c>
      <c r="C41" s="15" t="s">
        <v>32</v>
      </c>
      <c r="D41" s="13" t="s">
        <v>33</v>
      </c>
      <c r="E41" s="24"/>
      <c r="F41" s="26"/>
      <c r="G41" s="26" t="s">
        <v>6</v>
      </c>
      <c r="H41" s="26"/>
      <c r="I41" s="26" t="s">
        <v>6</v>
      </c>
      <c r="J41" s="24"/>
      <c r="K41" s="24" t="s">
        <v>6</v>
      </c>
      <c r="L41" s="24"/>
      <c r="M41" s="24" t="s">
        <v>6</v>
      </c>
      <c r="N41" s="24"/>
      <c r="O41" s="24" t="s">
        <v>6</v>
      </c>
      <c r="P41" s="24"/>
      <c r="Q41" s="24" t="s">
        <v>6</v>
      </c>
      <c r="R41" s="24"/>
      <c r="S41" s="24" t="s">
        <v>6</v>
      </c>
      <c r="T41" s="24"/>
      <c r="U41" s="24" t="s">
        <v>6</v>
      </c>
      <c r="V41" s="24"/>
      <c r="W41" s="24" t="s">
        <v>6</v>
      </c>
      <c r="X41" s="24"/>
      <c r="Y41" s="24" t="s">
        <v>6</v>
      </c>
      <c r="Z41" s="24"/>
      <c r="AA41" s="24" t="s">
        <v>6</v>
      </c>
      <c r="AB41" s="24"/>
      <c r="AC41" s="24" t="s">
        <v>6</v>
      </c>
      <c r="AD41" s="24"/>
      <c r="AE41" s="24" t="s">
        <v>6</v>
      </c>
      <c r="AF41" s="24"/>
      <c r="AG41" s="24" t="s">
        <v>6</v>
      </c>
      <c r="AH41" s="24"/>
      <c r="AI41" s="24" t="s">
        <v>6</v>
      </c>
      <c r="AJ41" s="24"/>
      <c r="AK41" s="24" t="s">
        <v>6</v>
      </c>
      <c r="AL41" s="18" t="s">
        <v>64</v>
      </c>
    </row>
    <row r="42" spans="1:38" s="87" customFormat="1" ht="26.4" customHeight="1" x14ac:dyDescent="0.3">
      <c r="A42" s="83">
        <v>30</v>
      </c>
      <c r="B42" s="84">
        <v>64</v>
      </c>
      <c r="C42" s="62" t="s">
        <v>35</v>
      </c>
      <c r="D42" s="83" t="s">
        <v>6</v>
      </c>
      <c r="E42" s="85"/>
      <c r="F42" s="29" t="s">
        <v>182</v>
      </c>
      <c r="G42" s="29" t="s">
        <v>30</v>
      </c>
      <c r="H42" s="85" t="s">
        <v>181</v>
      </c>
      <c r="I42" s="85" t="s">
        <v>6</v>
      </c>
      <c r="J42" s="85" t="s">
        <v>183</v>
      </c>
      <c r="K42" s="85" t="s">
        <v>6</v>
      </c>
      <c r="L42" s="85" t="s">
        <v>183</v>
      </c>
      <c r="M42" s="85" t="s">
        <v>6</v>
      </c>
      <c r="N42" s="85" t="s">
        <v>183</v>
      </c>
      <c r="O42" s="85" t="s">
        <v>6</v>
      </c>
      <c r="P42" s="85" t="s">
        <v>181</v>
      </c>
      <c r="Q42" s="85" t="s">
        <v>6</v>
      </c>
      <c r="R42" s="85" t="s">
        <v>183</v>
      </c>
      <c r="S42" s="85" t="s">
        <v>6</v>
      </c>
      <c r="T42" s="29" t="s">
        <v>182</v>
      </c>
      <c r="U42" s="29" t="s">
        <v>30</v>
      </c>
      <c r="V42" s="85" t="s">
        <v>183</v>
      </c>
      <c r="W42" s="85" t="s">
        <v>6</v>
      </c>
      <c r="X42" s="85" t="s">
        <v>183</v>
      </c>
      <c r="Y42" s="85" t="s">
        <v>6</v>
      </c>
      <c r="Z42" s="85" t="s">
        <v>183</v>
      </c>
      <c r="AA42" s="85" t="s">
        <v>6</v>
      </c>
      <c r="AB42" s="85" t="s">
        <v>183</v>
      </c>
      <c r="AC42" s="85" t="s">
        <v>6</v>
      </c>
      <c r="AD42" s="85" t="s">
        <v>183</v>
      </c>
      <c r="AE42" s="85" t="s">
        <v>6</v>
      </c>
      <c r="AF42" s="85" t="s">
        <v>183</v>
      </c>
      <c r="AG42" s="85" t="s">
        <v>6</v>
      </c>
      <c r="AH42" s="85" t="s">
        <v>183</v>
      </c>
      <c r="AI42" s="85" t="s">
        <v>6</v>
      </c>
      <c r="AJ42" s="85" t="s">
        <v>183</v>
      </c>
      <c r="AK42" s="85" t="s">
        <v>6</v>
      </c>
      <c r="AL42" s="86" t="s">
        <v>64</v>
      </c>
    </row>
    <row r="43" spans="1:38" s="72" customFormat="1" ht="26.4" customHeight="1" x14ac:dyDescent="0.3">
      <c r="A43" s="13">
        <v>31</v>
      </c>
      <c r="B43" s="14">
        <v>69</v>
      </c>
      <c r="C43" s="15" t="s">
        <v>40</v>
      </c>
      <c r="D43" s="13" t="s">
        <v>30</v>
      </c>
      <c r="E43" s="24"/>
      <c r="F43" s="26"/>
      <c r="G43" s="26" t="s">
        <v>6</v>
      </c>
      <c r="H43" s="26"/>
      <c r="I43" s="26" t="s">
        <v>6</v>
      </c>
      <c r="J43" s="24"/>
      <c r="K43" s="24" t="s">
        <v>6</v>
      </c>
      <c r="L43" s="24"/>
      <c r="M43" s="24" t="s">
        <v>6</v>
      </c>
      <c r="N43" s="24"/>
      <c r="O43" s="24" t="s">
        <v>6</v>
      </c>
      <c r="P43" s="24"/>
      <c r="Q43" s="24" t="s">
        <v>6</v>
      </c>
      <c r="R43" s="24"/>
      <c r="S43" s="24" t="s">
        <v>6</v>
      </c>
      <c r="T43" s="24"/>
      <c r="U43" s="24" t="s">
        <v>6</v>
      </c>
      <c r="V43" s="24"/>
      <c r="W43" s="24" t="s">
        <v>6</v>
      </c>
      <c r="X43" s="24"/>
      <c r="Y43" s="24" t="s">
        <v>6</v>
      </c>
      <c r="Z43" s="24"/>
      <c r="AA43" s="24" t="s">
        <v>6</v>
      </c>
      <c r="AB43" s="24"/>
      <c r="AC43" s="24" t="s">
        <v>6</v>
      </c>
      <c r="AD43" s="24"/>
      <c r="AE43" s="24" t="s">
        <v>6</v>
      </c>
      <c r="AF43" s="24"/>
      <c r="AG43" s="24" t="s">
        <v>6</v>
      </c>
      <c r="AH43" s="24"/>
      <c r="AI43" s="24" t="s">
        <v>6</v>
      </c>
      <c r="AJ43" s="24"/>
      <c r="AK43" s="24" t="s">
        <v>6</v>
      </c>
      <c r="AL43" s="18" t="s">
        <v>64</v>
      </c>
    </row>
    <row r="44" spans="1:38" s="72" customFormat="1" ht="26.4" customHeight="1" x14ac:dyDescent="0.3">
      <c r="A44" s="13">
        <v>32</v>
      </c>
      <c r="B44" s="14">
        <v>71</v>
      </c>
      <c r="C44" s="15" t="s">
        <v>41</v>
      </c>
      <c r="D44" s="13" t="s">
        <v>30</v>
      </c>
      <c r="E44" s="24"/>
      <c r="F44" s="26"/>
      <c r="G44" s="26" t="s">
        <v>6</v>
      </c>
      <c r="H44" s="26"/>
      <c r="I44" s="26" t="s">
        <v>6</v>
      </c>
      <c r="J44" s="24"/>
      <c r="K44" s="24" t="s">
        <v>6</v>
      </c>
      <c r="L44" s="24"/>
      <c r="M44" s="24" t="s">
        <v>6</v>
      </c>
      <c r="N44" s="24"/>
      <c r="O44" s="24" t="s">
        <v>6</v>
      </c>
      <c r="P44" s="24"/>
      <c r="Q44" s="24" t="s">
        <v>6</v>
      </c>
      <c r="R44" s="24"/>
      <c r="S44" s="24" t="s">
        <v>6</v>
      </c>
      <c r="T44" s="24"/>
      <c r="U44" s="24" t="s">
        <v>6</v>
      </c>
      <c r="V44" s="24"/>
      <c r="W44" s="24" t="s">
        <v>6</v>
      </c>
      <c r="X44" s="24"/>
      <c r="Y44" s="24" t="s">
        <v>6</v>
      </c>
      <c r="Z44" s="24"/>
      <c r="AA44" s="24" t="s">
        <v>6</v>
      </c>
      <c r="AB44" s="24"/>
      <c r="AC44" s="24" t="s">
        <v>6</v>
      </c>
      <c r="AD44" s="24"/>
      <c r="AE44" s="24" t="s">
        <v>6</v>
      </c>
      <c r="AF44" s="24"/>
      <c r="AG44" s="24" t="s">
        <v>6</v>
      </c>
      <c r="AH44" s="24"/>
      <c r="AI44" s="24" t="s">
        <v>6</v>
      </c>
      <c r="AJ44" s="24"/>
      <c r="AK44" s="24" t="s">
        <v>6</v>
      </c>
      <c r="AL44" s="18" t="s">
        <v>64</v>
      </c>
    </row>
    <row r="45" spans="1:38" s="72" customFormat="1" ht="26.4" customHeight="1" x14ac:dyDescent="0.3">
      <c r="A45" s="13">
        <v>33</v>
      </c>
      <c r="B45" s="14">
        <v>72</v>
      </c>
      <c r="C45" s="15" t="s">
        <v>42</v>
      </c>
      <c r="D45" s="13" t="s">
        <v>30</v>
      </c>
      <c r="E45" s="24"/>
      <c r="F45" s="26"/>
      <c r="G45" s="26" t="s">
        <v>6</v>
      </c>
      <c r="H45" s="26"/>
      <c r="I45" s="26" t="s">
        <v>6</v>
      </c>
      <c r="J45" s="24"/>
      <c r="K45" s="24" t="s">
        <v>6</v>
      </c>
      <c r="L45" s="24"/>
      <c r="M45" s="24" t="s">
        <v>6</v>
      </c>
      <c r="N45" s="24"/>
      <c r="O45" s="24" t="s">
        <v>6</v>
      </c>
      <c r="P45" s="24"/>
      <c r="Q45" s="24" t="s">
        <v>6</v>
      </c>
      <c r="R45" s="24"/>
      <c r="S45" s="24" t="s">
        <v>6</v>
      </c>
      <c r="T45" s="24"/>
      <c r="U45" s="24" t="s">
        <v>6</v>
      </c>
      <c r="V45" s="24"/>
      <c r="W45" s="24" t="s">
        <v>6</v>
      </c>
      <c r="X45" s="24"/>
      <c r="Y45" s="24" t="s">
        <v>6</v>
      </c>
      <c r="Z45" s="24"/>
      <c r="AA45" s="24" t="s">
        <v>6</v>
      </c>
      <c r="AB45" s="24"/>
      <c r="AC45" s="24" t="s">
        <v>6</v>
      </c>
      <c r="AD45" s="24"/>
      <c r="AE45" s="24" t="s">
        <v>6</v>
      </c>
      <c r="AF45" s="24"/>
      <c r="AG45" s="24" t="s">
        <v>6</v>
      </c>
      <c r="AH45" s="24"/>
      <c r="AI45" s="24" t="s">
        <v>6</v>
      </c>
      <c r="AJ45" s="24"/>
      <c r="AK45" s="24" t="s">
        <v>6</v>
      </c>
      <c r="AL45" s="18" t="s">
        <v>64</v>
      </c>
    </row>
    <row r="46" spans="1:38" s="72" customFormat="1" ht="63" customHeight="1" x14ac:dyDescent="0.3">
      <c r="A46" s="13">
        <v>34</v>
      </c>
      <c r="B46" s="14">
        <v>73</v>
      </c>
      <c r="C46" s="15" t="s">
        <v>43</v>
      </c>
      <c r="D46" s="13" t="s">
        <v>30</v>
      </c>
      <c r="E46" s="24"/>
      <c r="F46" s="26"/>
      <c r="G46" s="26" t="s">
        <v>6</v>
      </c>
      <c r="H46" s="26"/>
      <c r="I46" s="26" t="s">
        <v>6</v>
      </c>
      <c r="J46" s="24"/>
      <c r="K46" s="26" t="s">
        <v>6</v>
      </c>
      <c r="L46" s="24"/>
      <c r="M46" s="26" t="s">
        <v>6</v>
      </c>
      <c r="N46" s="24"/>
      <c r="O46" s="26" t="s">
        <v>6</v>
      </c>
      <c r="P46" s="24"/>
      <c r="Q46" s="26" t="s">
        <v>6</v>
      </c>
      <c r="R46" s="24"/>
      <c r="S46" s="26" t="s">
        <v>6</v>
      </c>
      <c r="T46" s="24"/>
      <c r="U46" s="26" t="s">
        <v>6</v>
      </c>
      <c r="V46" s="24"/>
      <c r="W46" s="26" t="s">
        <v>6</v>
      </c>
      <c r="X46" s="24"/>
      <c r="Y46" s="26" t="s">
        <v>6</v>
      </c>
      <c r="Z46" s="24"/>
      <c r="AA46" s="26" t="s">
        <v>6</v>
      </c>
      <c r="AB46" s="24"/>
      <c r="AC46" s="26" t="s">
        <v>6</v>
      </c>
      <c r="AD46" s="24"/>
      <c r="AE46" s="26" t="s">
        <v>6</v>
      </c>
      <c r="AF46" s="24"/>
      <c r="AG46" s="26" t="s">
        <v>6</v>
      </c>
      <c r="AH46" s="24"/>
      <c r="AI46" s="26" t="s">
        <v>6</v>
      </c>
      <c r="AJ46" s="24"/>
      <c r="AK46" s="26" t="s">
        <v>6</v>
      </c>
      <c r="AL46" s="18" t="s">
        <v>64</v>
      </c>
    </row>
    <row r="47" spans="1:38" s="72" customFormat="1" ht="26.4" customHeight="1" x14ac:dyDescent="0.3">
      <c r="A47" s="13">
        <v>35</v>
      </c>
      <c r="B47" s="14">
        <v>78</v>
      </c>
      <c r="C47" s="15" t="s">
        <v>48</v>
      </c>
      <c r="D47" s="13" t="s">
        <v>30</v>
      </c>
      <c r="E47" s="24"/>
      <c r="F47" s="26"/>
      <c r="G47" s="26" t="s">
        <v>6</v>
      </c>
      <c r="H47" s="26"/>
      <c r="I47" s="26" t="s">
        <v>6</v>
      </c>
      <c r="J47" s="24"/>
      <c r="K47" s="26" t="s">
        <v>6</v>
      </c>
      <c r="L47" s="24"/>
      <c r="M47" s="26" t="s">
        <v>6</v>
      </c>
      <c r="N47" s="24"/>
      <c r="O47" s="26" t="s">
        <v>6</v>
      </c>
      <c r="P47" s="24"/>
      <c r="Q47" s="26" t="s">
        <v>6</v>
      </c>
      <c r="R47" s="24"/>
      <c r="S47" s="26" t="s">
        <v>6</v>
      </c>
      <c r="T47" s="24"/>
      <c r="U47" s="26" t="s">
        <v>6</v>
      </c>
      <c r="V47" s="24"/>
      <c r="W47" s="26" t="s">
        <v>6</v>
      </c>
      <c r="X47" s="24"/>
      <c r="Y47" s="26" t="s">
        <v>6</v>
      </c>
      <c r="Z47" s="24"/>
      <c r="AA47" s="26" t="s">
        <v>6</v>
      </c>
      <c r="AB47" s="24"/>
      <c r="AC47" s="26" t="s">
        <v>6</v>
      </c>
      <c r="AD47" s="24"/>
      <c r="AE47" s="26" t="s">
        <v>6</v>
      </c>
      <c r="AF47" s="24"/>
      <c r="AG47" s="26" t="s">
        <v>6</v>
      </c>
      <c r="AH47" s="24"/>
      <c r="AI47" s="26" t="s">
        <v>6</v>
      </c>
      <c r="AJ47" s="24"/>
      <c r="AK47" s="26" t="s">
        <v>6</v>
      </c>
      <c r="AL47" s="18" t="s">
        <v>64</v>
      </c>
    </row>
    <row r="48" spans="1:38" s="72" customFormat="1" ht="26.4" customHeight="1" x14ac:dyDescent="0.3">
      <c r="A48" s="13">
        <v>36</v>
      </c>
      <c r="B48" s="14">
        <v>42</v>
      </c>
      <c r="C48" s="15" t="s">
        <v>24</v>
      </c>
      <c r="D48" s="13" t="s">
        <v>6</v>
      </c>
      <c r="E48" s="24"/>
      <c r="F48" s="24"/>
      <c r="G48" s="26" t="s">
        <v>6</v>
      </c>
      <c r="H48" s="24"/>
      <c r="I48" s="26" t="s">
        <v>6</v>
      </c>
      <c r="J48" s="24"/>
      <c r="K48" s="26" t="s">
        <v>6</v>
      </c>
      <c r="L48" s="24"/>
      <c r="M48" s="26" t="s">
        <v>6</v>
      </c>
      <c r="N48" s="24"/>
      <c r="O48" s="26" t="s">
        <v>6</v>
      </c>
      <c r="P48" s="24"/>
      <c r="Q48" s="26" t="s">
        <v>6</v>
      </c>
      <c r="R48" s="24"/>
      <c r="S48" s="26" t="s">
        <v>6</v>
      </c>
      <c r="T48" s="24"/>
      <c r="U48" s="26" t="s">
        <v>6</v>
      </c>
      <c r="V48" s="24"/>
      <c r="W48" s="26" t="s">
        <v>6</v>
      </c>
      <c r="X48" s="24"/>
      <c r="Y48" s="26" t="s">
        <v>6</v>
      </c>
      <c r="Z48" s="24"/>
      <c r="AA48" s="26" t="s">
        <v>6</v>
      </c>
      <c r="AB48" s="24"/>
      <c r="AC48" s="26" t="s">
        <v>6</v>
      </c>
      <c r="AD48" s="24"/>
      <c r="AE48" s="26" t="s">
        <v>6</v>
      </c>
      <c r="AF48" s="24"/>
      <c r="AG48" s="26" t="s">
        <v>6</v>
      </c>
      <c r="AH48" s="24"/>
      <c r="AI48" s="26" t="s">
        <v>6</v>
      </c>
      <c r="AJ48" s="24"/>
      <c r="AK48" s="26" t="s">
        <v>6</v>
      </c>
      <c r="AL48" s="18" t="s">
        <v>65</v>
      </c>
    </row>
    <row r="49" spans="1:38" s="72" customFormat="1" ht="26.4" customHeight="1" x14ac:dyDescent="0.3">
      <c r="A49" s="13">
        <v>37</v>
      </c>
      <c r="B49" s="14">
        <v>43</v>
      </c>
      <c r="C49" s="15" t="s">
        <v>25</v>
      </c>
      <c r="D49" s="13" t="s">
        <v>7</v>
      </c>
      <c r="E49" s="32">
        <f>(F49+H49+N49+P49+R49+T49+V49+Z49+AB49+AD49+J49+L49+AF49+AH49+AJ49+X49)/16</f>
        <v>0</v>
      </c>
      <c r="F49" s="24"/>
      <c r="G49" s="26" t="s">
        <v>6</v>
      </c>
      <c r="H49" s="24"/>
      <c r="I49" s="26" t="s">
        <v>6</v>
      </c>
      <c r="J49" s="24"/>
      <c r="K49" s="26" t="s">
        <v>6</v>
      </c>
      <c r="L49" s="24"/>
      <c r="M49" s="26" t="s">
        <v>6</v>
      </c>
      <c r="N49" s="24"/>
      <c r="O49" s="26" t="s">
        <v>6</v>
      </c>
      <c r="P49" s="24"/>
      <c r="Q49" s="26" t="s">
        <v>6</v>
      </c>
      <c r="R49" s="24"/>
      <c r="S49" s="26" t="s">
        <v>6</v>
      </c>
      <c r="T49" s="24"/>
      <c r="U49" s="26" t="s">
        <v>6</v>
      </c>
      <c r="V49" s="24"/>
      <c r="W49" s="26" t="s">
        <v>6</v>
      </c>
      <c r="X49" s="24"/>
      <c r="Y49" s="26" t="s">
        <v>6</v>
      </c>
      <c r="Z49" s="24"/>
      <c r="AA49" s="26" t="s">
        <v>6</v>
      </c>
      <c r="AB49" s="24"/>
      <c r="AC49" s="26" t="s">
        <v>6</v>
      </c>
      <c r="AD49" s="24"/>
      <c r="AE49" s="26" t="s">
        <v>6</v>
      </c>
      <c r="AF49" s="24"/>
      <c r="AG49" s="26" t="s">
        <v>6</v>
      </c>
      <c r="AH49" s="24"/>
      <c r="AI49" s="26" t="s">
        <v>6</v>
      </c>
      <c r="AJ49" s="24"/>
      <c r="AK49" s="26" t="s">
        <v>6</v>
      </c>
      <c r="AL49" s="18" t="s">
        <v>65</v>
      </c>
    </row>
    <row r="50" spans="1:38" s="72" customFormat="1" ht="26.4" customHeight="1" x14ac:dyDescent="0.3">
      <c r="A50" s="13">
        <v>38</v>
      </c>
      <c r="B50" s="14">
        <v>65</v>
      </c>
      <c r="C50" s="15" t="s">
        <v>36</v>
      </c>
      <c r="D50" s="13" t="s">
        <v>6</v>
      </c>
      <c r="E50" s="28"/>
      <c r="F50" s="13" t="s">
        <v>116</v>
      </c>
      <c r="G50" s="26" t="s">
        <v>6</v>
      </c>
      <c r="H50" s="13" t="s">
        <v>115</v>
      </c>
      <c r="I50" s="26" t="s">
        <v>6</v>
      </c>
      <c r="J50" s="13" t="s">
        <v>116</v>
      </c>
      <c r="K50" s="26" t="s">
        <v>6</v>
      </c>
      <c r="L50" s="13" t="s">
        <v>115</v>
      </c>
      <c r="M50" s="26" t="s">
        <v>6</v>
      </c>
      <c r="N50" s="13" t="s">
        <v>116</v>
      </c>
      <c r="O50" s="26" t="s">
        <v>6</v>
      </c>
      <c r="P50" s="13" t="s">
        <v>115</v>
      </c>
      <c r="Q50" s="26" t="s">
        <v>6</v>
      </c>
      <c r="R50" s="13" t="s">
        <v>116</v>
      </c>
      <c r="S50" s="26" t="s">
        <v>6</v>
      </c>
      <c r="T50" s="13" t="s">
        <v>116</v>
      </c>
      <c r="U50" s="26" t="s">
        <v>6</v>
      </c>
      <c r="V50" s="13" t="s">
        <v>116</v>
      </c>
      <c r="W50" s="26" t="s">
        <v>6</v>
      </c>
      <c r="X50" s="13" t="s">
        <v>116</v>
      </c>
      <c r="Y50" s="26" t="s">
        <v>6</v>
      </c>
      <c r="Z50" s="13" t="s">
        <v>116</v>
      </c>
      <c r="AA50" s="26" t="s">
        <v>6</v>
      </c>
      <c r="AB50" s="13" t="s">
        <v>116</v>
      </c>
      <c r="AC50" s="26" t="s">
        <v>6</v>
      </c>
      <c r="AD50" s="13" t="s">
        <v>116</v>
      </c>
      <c r="AE50" s="26" t="s">
        <v>6</v>
      </c>
      <c r="AF50" s="13" t="s">
        <v>116</v>
      </c>
      <c r="AG50" s="26" t="s">
        <v>6</v>
      </c>
      <c r="AH50" s="13" t="s">
        <v>116</v>
      </c>
      <c r="AI50" s="26" t="s">
        <v>6</v>
      </c>
      <c r="AJ50" s="13" t="s">
        <v>116</v>
      </c>
      <c r="AK50" s="26" t="s">
        <v>6</v>
      </c>
      <c r="AL50" s="18" t="s">
        <v>65</v>
      </c>
    </row>
    <row r="51" spans="1:38" s="72" customFormat="1" ht="26.4" customHeight="1" x14ac:dyDescent="0.3">
      <c r="A51" s="13">
        <v>39</v>
      </c>
      <c r="B51" s="14">
        <v>54</v>
      </c>
      <c r="C51" s="15" t="s">
        <v>29</v>
      </c>
      <c r="D51" s="13" t="s">
        <v>30</v>
      </c>
      <c r="E51" s="24"/>
      <c r="F51" s="13" t="s">
        <v>30</v>
      </c>
      <c r="G51" s="13" t="s">
        <v>6</v>
      </c>
      <c r="H51" s="13" t="s">
        <v>30</v>
      </c>
      <c r="I51" s="13" t="s">
        <v>6</v>
      </c>
      <c r="J51" s="13" t="s">
        <v>30</v>
      </c>
      <c r="K51" s="13" t="s">
        <v>6</v>
      </c>
      <c r="L51" s="13" t="s">
        <v>30</v>
      </c>
      <c r="M51" s="13" t="s">
        <v>6</v>
      </c>
      <c r="N51" s="13" t="s">
        <v>30</v>
      </c>
      <c r="O51" s="13" t="s">
        <v>6</v>
      </c>
      <c r="P51" s="13" t="s">
        <v>30</v>
      </c>
      <c r="Q51" s="13" t="s">
        <v>6</v>
      </c>
      <c r="R51" s="13" t="s">
        <v>30</v>
      </c>
      <c r="S51" s="13" t="s">
        <v>6</v>
      </c>
      <c r="T51" s="13" t="s">
        <v>30</v>
      </c>
      <c r="U51" s="13" t="s">
        <v>6</v>
      </c>
      <c r="V51" s="13" t="s">
        <v>30</v>
      </c>
      <c r="W51" s="13" t="s">
        <v>6</v>
      </c>
      <c r="X51" s="13" t="s">
        <v>30</v>
      </c>
      <c r="Y51" s="13" t="s">
        <v>6</v>
      </c>
      <c r="Z51" s="13" t="s">
        <v>30</v>
      </c>
      <c r="AA51" s="13" t="s">
        <v>6</v>
      </c>
      <c r="AB51" s="13" t="s">
        <v>30</v>
      </c>
      <c r="AC51" s="13" t="s">
        <v>6</v>
      </c>
      <c r="AD51" s="13" t="s">
        <v>30</v>
      </c>
      <c r="AE51" s="13" t="s">
        <v>6</v>
      </c>
      <c r="AF51" s="13" t="s">
        <v>30</v>
      </c>
      <c r="AG51" s="13" t="s">
        <v>6</v>
      </c>
      <c r="AH51" s="13" t="s">
        <v>30</v>
      </c>
      <c r="AI51" s="13" t="s">
        <v>6</v>
      </c>
      <c r="AJ51" s="13" t="s">
        <v>30</v>
      </c>
      <c r="AK51" s="13" t="s">
        <v>6</v>
      </c>
      <c r="AL51" s="18" t="s">
        <v>62</v>
      </c>
    </row>
    <row r="52" spans="1:38" s="87" customFormat="1" ht="26.4" customHeight="1" x14ac:dyDescent="0.3">
      <c r="A52" s="83">
        <v>40</v>
      </c>
      <c r="B52" s="84">
        <v>66</v>
      </c>
      <c r="C52" s="62" t="s">
        <v>37</v>
      </c>
      <c r="D52" s="83" t="s">
        <v>6</v>
      </c>
      <c r="E52" s="85"/>
      <c r="F52" s="24"/>
      <c r="G52" s="26" t="s">
        <v>6</v>
      </c>
      <c r="H52" s="24"/>
      <c r="I52" s="26" t="s">
        <v>6</v>
      </c>
      <c r="J52" s="24"/>
      <c r="K52" s="26" t="s">
        <v>6</v>
      </c>
      <c r="L52" s="24"/>
      <c r="M52" s="26" t="s">
        <v>6</v>
      </c>
      <c r="N52" s="24"/>
      <c r="O52" s="26" t="s">
        <v>6</v>
      </c>
      <c r="P52" s="24"/>
      <c r="Q52" s="26" t="s">
        <v>6</v>
      </c>
      <c r="R52" s="24"/>
      <c r="S52" s="26" t="s">
        <v>6</v>
      </c>
      <c r="T52" s="66"/>
      <c r="U52" s="67" t="s">
        <v>30</v>
      </c>
      <c r="V52" s="24"/>
      <c r="W52" s="26" t="s">
        <v>6</v>
      </c>
      <c r="X52" s="24"/>
      <c r="Y52" s="26" t="s">
        <v>6</v>
      </c>
      <c r="Z52" s="24"/>
      <c r="AA52" s="26" t="s">
        <v>6</v>
      </c>
      <c r="AB52" s="24"/>
      <c r="AC52" s="26" t="s">
        <v>6</v>
      </c>
      <c r="AD52" s="24"/>
      <c r="AE52" s="26" t="s">
        <v>6</v>
      </c>
      <c r="AF52" s="24"/>
      <c r="AG52" s="26" t="s">
        <v>6</v>
      </c>
      <c r="AH52" s="24"/>
      <c r="AI52" s="26" t="s">
        <v>6</v>
      </c>
      <c r="AJ52" s="24"/>
      <c r="AK52" s="26" t="s">
        <v>6</v>
      </c>
      <c r="AL52" s="86" t="s">
        <v>62</v>
      </c>
    </row>
    <row r="53" spans="1:38" s="72" customFormat="1" ht="26.4" customHeight="1" x14ac:dyDescent="0.3">
      <c r="A53" s="13">
        <v>41</v>
      </c>
      <c r="B53" s="14">
        <v>82</v>
      </c>
      <c r="C53" s="15" t="s">
        <v>53</v>
      </c>
      <c r="D53" s="13" t="s">
        <v>44</v>
      </c>
      <c r="E53" s="24"/>
      <c r="F53" s="13" t="s">
        <v>113</v>
      </c>
      <c r="G53" s="13" t="s">
        <v>6</v>
      </c>
      <c r="H53" s="13" t="s">
        <v>113</v>
      </c>
      <c r="I53" s="13" t="s">
        <v>6</v>
      </c>
      <c r="J53" s="13" t="s">
        <v>113</v>
      </c>
      <c r="K53" s="13" t="s">
        <v>6</v>
      </c>
      <c r="L53" s="13" t="s">
        <v>113</v>
      </c>
      <c r="M53" s="13" t="s">
        <v>6</v>
      </c>
      <c r="N53" s="13" t="s">
        <v>113</v>
      </c>
      <c r="O53" s="13" t="s">
        <v>6</v>
      </c>
      <c r="P53" s="13" t="s">
        <v>113</v>
      </c>
      <c r="Q53" s="13" t="s">
        <v>6</v>
      </c>
      <c r="R53" s="13" t="s">
        <v>113</v>
      </c>
      <c r="S53" s="13" t="s">
        <v>6</v>
      </c>
      <c r="T53" s="13" t="s">
        <v>113</v>
      </c>
      <c r="U53" s="13" t="s">
        <v>6</v>
      </c>
      <c r="V53" s="13" t="s">
        <v>113</v>
      </c>
      <c r="W53" s="13" t="s">
        <v>6</v>
      </c>
      <c r="X53" s="13" t="s">
        <v>113</v>
      </c>
      <c r="Y53" s="13" t="s">
        <v>6</v>
      </c>
      <c r="Z53" s="13" t="s">
        <v>113</v>
      </c>
      <c r="AA53" s="13" t="s">
        <v>6</v>
      </c>
      <c r="AB53" s="13" t="s">
        <v>113</v>
      </c>
      <c r="AC53" s="13" t="s">
        <v>6</v>
      </c>
      <c r="AD53" s="13" t="s">
        <v>113</v>
      </c>
      <c r="AE53" s="13" t="s">
        <v>6</v>
      </c>
      <c r="AF53" s="13" t="s">
        <v>113</v>
      </c>
      <c r="AG53" s="13" t="s">
        <v>6</v>
      </c>
      <c r="AH53" s="13" t="s">
        <v>113</v>
      </c>
      <c r="AI53" s="13" t="s">
        <v>6</v>
      </c>
      <c r="AJ53" s="13" t="s">
        <v>113</v>
      </c>
      <c r="AK53" s="13" t="s">
        <v>6</v>
      </c>
      <c r="AL53" s="18" t="s">
        <v>62</v>
      </c>
    </row>
    <row r="54" spans="1:38" ht="15.6" x14ac:dyDescent="0.3">
      <c r="A54" s="77" t="s">
        <v>108</v>
      </c>
      <c r="B54" s="77"/>
      <c r="C54" s="77"/>
      <c r="D54" s="77"/>
      <c r="E54" s="77"/>
      <c r="G54" s="78">
        <f>COUNTIF(G10:G53,"Đạt")</f>
        <v>38</v>
      </c>
      <c r="I54" s="78">
        <f>COUNTIF(I10:I53,"Đạt")</f>
        <v>40</v>
      </c>
      <c r="K54" s="78">
        <f>COUNTIF(K10:K53,"Đạt")</f>
        <v>34</v>
      </c>
      <c r="M54" s="78">
        <f>COUNTIF(M10:M53,"Đạt")</f>
        <v>37</v>
      </c>
      <c r="O54" s="78">
        <f>COUNTIF(O10:O53,"Đạt")</f>
        <v>38</v>
      </c>
      <c r="Q54" s="78">
        <f>COUNTIF(Q10:Q53,"Đạt")</f>
        <v>40</v>
      </c>
      <c r="S54" s="78">
        <f>COUNTIF(S10:S53,"Đạt")</f>
        <v>38</v>
      </c>
      <c r="U54" s="78">
        <f>COUNTIF(U10:U53,"Đạt")</f>
        <v>36</v>
      </c>
      <c r="W54" s="78">
        <f>COUNTIF(W10:W53,"Đạt")</f>
        <v>39</v>
      </c>
      <c r="Y54" s="78">
        <f>COUNTIF(Y10:Y53,"Đạt")</f>
        <v>39</v>
      </c>
      <c r="AA54" s="78">
        <f>COUNTIF(AA10:AA53,"Đạt")</f>
        <v>37</v>
      </c>
      <c r="AC54" s="78">
        <f>COUNTIF(AC10:AC53,"Đạt")</f>
        <v>38</v>
      </c>
      <c r="AE54" s="78">
        <f>COUNTIF(AE10:AE53,"Đạt")</f>
        <v>35</v>
      </c>
      <c r="AG54" s="78">
        <f>COUNTIF(AG10:AG53,"Đạt")</f>
        <v>36</v>
      </c>
      <c r="AI54" s="78">
        <f>COUNTIF(AI10:AI53,"Đạt")</f>
        <v>37</v>
      </c>
      <c r="AK54" s="78">
        <f>COUNTIF(AK10:AK53,"Đạt")</f>
        <v>38</v>
      </c>
    </row>
    <row r="55" spans="1:38" x14ac:dyDescent="0.35">
      <c r="C55" s="3" t="s">
        <v>76</v>
      </c>
      <c r="D55" s="68">
        <v>41</v>
      </c>
    </row>
    <row r="56" spans="1:38" x14ac:dyDescent="0.35">
      <c r="C56" s="3" t="s">
        <v>80</v>
      </c>
      <c r="D56" s="68" t="s">
        <v>77</v>
      </c>
      <c r="E56" s="5" t="s">
        <v>83</v>
      </c>
      <c r="H56" s="81">
        <f>37/D55</f>
        <v>0.90243902439024393</v>
      </c>
    </row>
    <row r="57" spans="1:38" x14ac:dyDescent="0.35">
      <c r="C57" s="3" t="s">
        <v>81</v>
      </c>
      <c r="D57" s="68" t="s">
        <v>88</v>
      </c>
      <c r="E57" s="5" t="s">
        <v>84</v>
      </c>
      <c r="H57" s="81">
        <f>33/D55</f>
        <v>0.80487804878048785</v>
      </c>
    </row>
    <row r="58" spans="1:38" x14ac:dyDescent="0.35">
      <c r="C58" s="3" t="s">
        <v>82</v>
      </c>
      <c r="D58" s="68" t="s">
        <v>89</v>
      </c>
      <c r="E58" s="5" t="s">
        <v>85</v>
      </c>
      <c r="H58" s="81">
        <f>29/D55</f>
        <v>0.70731707317073167</v>
      </c>
    </row>
    <row r="59" spans="1:38" x14ac:dyDescent="0.35">
      <c r="C59" s="3" t="s">
        <v>78</v>
      </c>
      <c r="D59" s="68" t="s">
        <v>90</v>
      </c>
      <c r="E59" s="5" t="s">
        <v>86</v>
      </c>
      <c r="H59" s="81">
        <f>21/D55</f>
        <v>0.51219512195121952</v>
      </c>
    </row>
    <row r="60" spans="1:38" x14ac:dyDescent="0.35">
      <c r="C60" s="3" t="s">
        <v>79</v>
      </c>
      <c r="D60" s="68" t="s">
        <v>179</v>
      </c>
      <c r="E60" s="5" t="s">
        <v>87</v>
      </c>
    </row>
  </sheetData>
  <autoFilter ref="A9:AL60"/>
  <sortState ref="A8:K51">
    <sortCondition ref="A8:A51"/>
  </sortState>
  <mergeCells count="44">
    <mergeCell ref="A5:N5"/>
    <mergeCell ref="B6:C6"/>
    <mergeCell ref="A6:A8"/>
    <mergeCell ref="B7:C8"/>
    <mergeCell ref="D7:D8"/>
    <mergeCell ref="E7:E8"/>
    <mergeCell ref="F6:G6"/>
    <mergeCell ref="H6:I6"/>
    <mergeCell ref="F7:G7"/>
    <mergeCell ref="H7:I7"/>
    <mergeCell ref="D1:N1"/>
    <mergeCell ref="D2:N2"/>
    <mergeCell ref="A1:C1"/>
    <mergeCell ref="A2:C2"/>
    <mergeCell ref="A4:N4"/>
    <mergeCell ref="X6:Y6"/>
    <mergeCell ref="Z6:AA6"/>
    <mergeCell ref="AB6:AC6"/>
    <mergeCell ref="J7:K7"/>
    <mergeCell ref="L7:M7"/>
    <mergeCell ref="N7:O7"/>
    <mergeCell ref="P7:Q7"/>
    <mergeCell ref="R7:S7"/>
    <mergeCell ref="N6:O6"/>
    <mergeCell ref="P6:Q6"/>
    <mergeCell ref="R6:S6"/>
    <mergeCell ref="J6:K6"/>
    <mergeCell ref="L6:M6"/>
    <mergeCell ref="AL6:AL8"/>
    <mergeCell ref="AJ6:AK6"/>
    <mergeCell ref="T7:U7"/>
    <mergeCell ref="V7:W7"/>
    <mergeCell ref="X7:Y7"/>
    <mergeCell ref="Z7:AA7"/>
    <mergeCell ref="AB7:AC7"/>
    <mergeCell ref="AD7:AE7"/>
    <mergeCell ref="AF7:AG7"/>
    <mergeCell ref="AJ7:AK7"/>
    <mergeCell ref="AH7:AI7"/>
    <mergeCell ref="AD6:AE6"/>
    <mergeCell ref="AF6:AG6"/>
    <mergeCell ref="AH6:AI6"/>
    <mergeCell ref="T6:U6"/>
    <mergeCell ref="V6:W6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66"/>
  <sheetViews>
    <sheetView topLeftCell="A4" workbookViewId="0">
      <pane xSplit="13" ySplit="5" topLeftCell="AK9" activePane="bottomRight" state="frozen"/>
      <selection activeCell="A4" sqref="A4"/>
      <selection pane="topRight" activeCell="N4" sqref="N4"/>
      <selection pane="bottomLeft" activeCell="A9" sqref="A9"/>
      <selection pane="bottomRight" activeCell="AM13" sqref="AM13"/>
    </sheetView>
  </sheetViews>
  <sheetFormatPr defaultColWidth="9.109375" defaultRowHeight="14.4" x14ac:dyDescent="0.3"/>
  <cols>
    <col min="1" max="1" width="4.5546875" style="1" customWidth="1"/>
    <col min="2" max="2" width="19.109375" style="1" customWidth="1"/>
    <col min="3" max="5" width="6.6640625" style="1" customWidth="1"/>
    <col min="6" max="6" width="7.88671875" style="1" customWidth="1"/>
    <col min="7" max="15" width="6.6640625" style="1" customWidth="1"/>
    <col min="16" max="16" width="6.33203125" style="1" customWidth="1"/>
    <col min="17" max="17" width="5.109375" style="1" customWidth="1"/>
    <col min="18" max="18" width="4.44140625" style="1" customWidth="1"/>
    <col min="19" max="19" width="6.6640625" style="1" customWidth="1"/>
    <col min="20" max="20" width="4" style="1" customWidth="1"/>
    <col min="21" max="21" width="13" style="1" customWidth="1"/>
    <col min="22" max="22" width="9.109375" style="1"/>
    <col min="23" max="23" width="9.44140625" style="1" customWidth="1"/>
    <col min="24" max="24" width="13" style="1" customWidth="1"/>
    <col min="25" max="25" width="9.109375" style="1"/>
    <col min="26" max="26" width="11.5546875" style="1" customWidth="1"/>
    <col min="27" max="45" width="9.109375" style="1"/>
    <col min="46" max="46" width="13.33203125" style="1" customWidth="1"/>
    <col min="47" max="16384" width="9.109375" style="1"/>
  </cols>
  <sheetData>
    <row r="1" spans="1:46" ht="18.75" customHeight="1" x14ac:dyDescent="0.3">
      <c r="B1" s="35" t="s">
        <v>55</v>
      </c>
      <c r="C1" s="35"/>
      <c r="D1" s="106" t="s">
        <v>1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35" t="s">
        <v>117</v>
      </c>
      <c r="Q1" s="35"/>
      <c r="S1" s="35"/>
      <c r="W1" s="35"/>
    </row>
    <row r="2" spans="1:46" ht="16.8" x14ac:dyDescent="0.3">
      <c r="B2" s="36" t="s">
        <v>57</v>
      </c>
      <c r="C2" s="36"/>
      <c r="D2" s="36"/>
      <c r="E2" s="36"/>
      <c r="G2" s="36"/>
      <c r="H2" s="36"/>
      <c r="J2" s="36"/>
      <c r="K2" s="36"/>
      <c r="O2" s="36"/>
      <c r="Q2" s="36"/>
      <c r="S2" s="36"/>
      <c r="W2" s="36"/>
    </row>
    <row r="5" spans="1:46" ht="27" customHeight="1" x14ac:dyDescent="0.3">
      <c r="A5" s="107" t="s">
        <v>0</v>
      </c>
      <c r="B5" s="107" t="s">
        <v>118</v>
      </c>
      <c r="C5" s="37"/>
      <c r="D5" s="110" t="s">
        <v>119</v>
      </c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3"/>
      <c r="P5" s="113"/>
      <c r="Q5" s="113"/>
      <c r="R5" s="113"/>
      <c r="S5" s="113"/>
      <c r="T5" s="113"/>
      <c r="U5" s="118" t="s">
        <v>120</v>
      </c>
      <c r="V5" s="119"/>
      <c r="W5" s="119"/>
      <c r="X5" s="119"/>
      <c r="Y5" s="119"/>
      <c r="Z5" s="119"/>
      <c r="AA5" s="119"/>
      <c r="AB5" s="120"/>
      <c r="AC5" s="114" t="s">
        <v>121</v>
      </c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6"/>
      <c r="AT5" s="107" t="s">
        <v>122</v>
      </c>
    </row>
    <row r="6" spans="1:46" ht="28.2" customHeight="1" x14ac:dyDescent="0.3">
      <c r="A6" s="108"/>
      <c r="B6" s="108"/>
      <c r="C6" s="117" t="s">
        <v>123</v>
      </c>
      <c r="D6" s="118" t="s">
        <v>124</v>
      </c>
      <c r="E6" s="119"/>
      <c r="F6" s="120"/>
      <c r="G6" s="118" t="s">
        <v>125</v>
      </c>
      <c r="H6" s="119"/>
      <c r="I6" s="120"/>
      <c r="J6" s="110" t="s">
        <v>126</v>
      </c>
      <c r="K6" s="111"/>
      <c r="L6" s="111"/>
      <c r="M6" s="111"/>
      <c r="N6" s="112"/>
      <c r="O6" s="110" t="s">
        <v>127</v>
      </c>
      <c r="P6" s="111"/>
      <c r="Q6" s="111"/>
      <c r="R6" s="111"/>
      <c r="S6" s="111"/>
      <c r="T6" s="112"/>
      <c r="U6" s="122"/>
      <c r="V6" s="123"/>
      <c r="W6" s="123"/>
      <c r="X6" s="123"/>
      <c r="Y6" s="123"/>
      <c r="Z6" s="123"/>
      <c r="AA6" s="123"/>
      <c r="AB6" s="124"/>
      <c r="AC6" s="121" t="s">
        <v>128</v>
      </c>
      <c r="AD6" s="121"/>
      <c r="AE6" s="121"/>
      <c r="AF6" s="121"/>
      <c r="AG6" s="121"/>
      <c r="AH6" s="121"/>
      <c r="AI6" s="121"/>
      <c r="AJ6" s="38" t="s">
        <v>129</v>
      </c>
      <c r="AK6" s="113" t="s">
        <v>130</v>
      </c>
      <c r="AL6" s="113"/>
      <c r="AM6" s="39" t="s">
        <v>131</v>
      </c>
      <c r="AN6" s="113" t="s">
        <v>132</v>
      </c>
      <c r="AO6" s="113"/>
      <c r="AP6" s="113" t="s">
        <v>133</v>
      </c>
      <c r="AQ6" s="113"/>
      <c r="AR6" s="113" t="s">
        <v>134</v>
      </c>
      <c r="AS6" s="113"/>
      <c r="AT6" s="108"/>
    </row>
    <row r="7" spans="1:46" s="4" customFormat="1" ht="73.95" customHeight="1" x14ac:dyDescent="0.3">
      <c r="A7" s="109"/>
      <c r="B7" s="109"/>
      <c r="C7" s="117"/>
      <c r="D7" s="40" t="s">
        <v>135</v>
      </c>
      <c r="E7" s="40" t="s">
        <v>136</v>
      </c>
      <c r="F7" s="40" t="s">
        <v>137</v>
      </c>
      <c r="G7" s="40" t="s">
        <v>135</v>
      </c>
      <c r="H7" s="40" t="s">
        <v>136</v>
      </c>
      <c r="I7" s="40" t="s">
        <v>137</v>
      </c>
      <c r="J7" s="40" t="s">
        <v>135</v>
      </c>
      <c r="K7" s="40" t="s">
        <v>136</v>
      </c>
      <c r="L7" s="40" t="s">
        <v>137</v>
      </c>
      <c r="M7" s="40" t="s">
        <v>138</v>
      </c>
      <c r="N7" s="40" t="s">
        <v>137</v>
      </c>
      <c r="O7" s="40" t="s">
        <v>139</v>
      </c>
      <c r="P7" s="40" t="s">
        <v>137</v>
      </c>
      <c r="Q7" s="40" t="s">
        <v>140</v>
      </c>
      <c r="R7" s="40" t="s">
        <v>137</v>
      </c>
      <c r="S7" s="40" t="s">
        <v>141</v>
      </c>
      <c r="T7" s="40" t="s">
        <v>137</v>
      </c>
      <c r="U7" s="40" t="s">
        <v>142</v>
      </c>
      <c r="V7" s="40" t="s">
        <v>143</v>
      </c>
      <c r="W7" s="40" t="s">
        <v>144</v>
      </c>
      <c r="X7" s="40" t="s">
        <v>145</v>
      </c>
      <c r="Y7" s="40" t="s">
        <v>146</v>
      </c>
      <c r="Z7" s="40" t="s">
        <v>147</v>
      </c>
      <c r="AA7" s="40" t="s">
        <v>148</v>
      </c>
      <c r="AB7" s="40" t="s">
        <v>149</v>
      </c>
      <c r="AC7" s="41" t="s">
        <v>150</v>
      </c>
      <c r="AD7" s="41" t="s">
        <v>151</v>
      </c>
      <c r="AE7" s="41" t="s">
        <v>152</v>
      </c>
      <c r="AF7" s="41" t="s">
        <v>153</v>
      </c>
      <c r="AG7" s="41" t="s">
        <v>154</v>
      </c>
      <c r="AH7" s="41" t="s">
        <v>184</v>
      </c>
      <c r="AI7" s="41" t="s">
        <v>155</v>
      </c>
      <c r="AJ7" s="41"/>
      <c r="AK7" s="41" t="s">
        <v>156</v>
      </c>
      <c r="AL7" s="41" t="s">
        <v>157</v>
      </c>
      <c r="AM7" s="41" t="s">
        <v>157</v>
      </c>
      <c r="AN7" s="39" t="s">
        <v>158</v>
      </c>
      <c r="AO7" s="39" t="s">
        <v>157</v>
      </c>
      <c r="AP7" s="39" t="s">
        <v>158</v>
      </c>
      <c r="AQ7" s="39" t="s">
        <v>157</v>
      </c>
      <c r="AR7" s="39" t="s">
        <v>159</v>
      </c>
      <c r="AS7" s="39" t="s">
        <v>157</v>
      </c>
      <c r="AT7" s="109"/>
    </row>
    <row r="8" spans="1:46" s="4" customFormat="1" ht="16.95" customHeight="1" x14ac:dyDescent="0.3">
      <c r="A8" s="42"/>
      <c r="B8" s="42"/>
      <c r="C8" s="43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39"/>
      <c r="AO8" s="39"/>
      <c r="AP8" s="39"/>
      <c r="AQ8" s="39"/>
      <c r="AR8" s="39"/>
      <c r="AS8" s="39"/>
      <c r="AT8" s="42"/>
    </row>
    <row r="9" spans="1:46" s="19" customFormat="1" ht="16.5" customHeight="1" x14ac:dyDescent="0.3">
      <c r="A9" s="23">
        <v>1</v>
      </c>
      <c r="B9" s="44" t="s">
        <v>91</v>
      </c>
      <c r="C9" s="45">
        <v>268</v>
      </c>
      <c r="D9" s="45">
        <v>100</v>
      </c>
      <c r="E9" s="45">
        <v>38</v>
      </c>
      <c r="F9" s="46">
        <f>E9/D9%</f>
        <v>38</v>
      </c>
      <c r="G9" s="45">
        <v>190</v>
      </c>
      <c r="H9" s="45">
        <v>189</v>
      </c>
      <c r="I9" s="46">
        <f>H9/G9%</f>
        <v>99.473684210526315</v>
      </c>
      <c r="J9" s="45">
        <v>66</v>
      </c>
      <c r="K9" s="45">
        <v>66</v>
      </c>
      <c r="L9" s="47">
        <f>K9/J9*100</f>
        <v>100</v>
      </c>
      <c r="M9" s="45">
        <v>66</v>
      </c>
      <c r="N9" s="47">
        <f>M9/K9*100</f>
        <v>100</v>
      </c>
      <c r="O9" s="44"/>
      <c r="P9" s="47">
        <f>O9/C9*100</f>
        <v>0</v>
      </c>
      <c r="Q9" s="44"/>
      <c r="R9" s="47">
        <f>Q9/C9*100</f>
        <v>0</v>
      </c>
      <c r="S9" s="44"/>
      <c r="T9" s="47">
        <f>S9/C9*100</f>
        <v>0</v>
      </c>
      <c r="U9" s="23">
        <v>24</v>
      </c>
      <c r="V9" s="23">
        <v>24</v>
      </c>
      <c r="W9" s="48">
        <f>V9/U9*100</f>
        <v>100</v>
      </c>
      <c r="X9" s="23">
        <v>24</v>
      </c>
      <c r="Y9" s="49">
        <f t="shared" ref="Y9:Y24" si="0">X9/U9*100</f>
        <v>100</v>
      </c>
      <c r="Z9" s="23">
        <v>30</v>
      </c>
      <c r="AA9" s="82">
        <v>26</v>
      </c>
      <c r="AB9" s="49">
        <f>AA9/Z9*100</f>
        <v>86.666666666666671</v>
      </c>
      <c r="AC9" s="47">
        <v>1.5</v>
      </c>
      <c r="AD9" s="47">
        <v>19</v>
      </c>
      <c r="AE9" s="47"/>
      <c r="AF9" s="47">
        <v>9</v>
      </c>
      <c r="AG9" s="47">
        <v>3</v>
      </c>
      <c r="AH9" s="47"/>
      <c r="AI9" s="47">
        <v>9</v>
      </c>
      <c r="AJ9" s="47"/>
      <c r="AK9" s="47"/>
      <c r="AL9" s="47"/>
      <c r="AM9" s="47"/>
      <c r="AN9" s="23"/>
      <c r="AO9" s="23">
        <v>20</v>
      </c>
      <c r="AP9" s="23"/>
      <c r="AQ9" s="23">
        <v>20</v>
      </c>
      <c r="AR9" s="23"/>
      <c r="AS9" s="23"/>
      <c r="AT9" s="50">
        <f t="shared" ref="AT9:AT24" si="1">SUM(AC9:AJ9)+AL9+AM9+AO9+AQ9+AS9</f>
        <v>81.5</v>
      </c>
    </row>
    <row r="10" spans="1:46" s="19" customFormat="1" ht="16.8" x14ac:dyDescent="0.3">
      <c r="A10" s="23">
        <v>2</v>
      </c>
      <c r="B10" s="44" t="s">
        <v>160</v>
      </c>
      <c r="C10" s="45">
        <v>275</v>
      </c>
      <c r="D10" s="45">
        <v>101</v>
      </c>
      <c r="E10" s="45">
        <v>41</v>
      </c>
      <c r="F10" s="46">
        <f t="shared" ref="F10:F24" si="2">E10/D10%</f>
        <v>40.594059405940591</v>
      </c>
      <c r="G10" s="45">
        <v>216</v>
      </c>
      <c r="H10" s="45">
        <v>214</v>
      </c>
      <c r="I10" s="46">
        <f t="shared" ref="I10:I24" si="3">H10/G10%</f>
        <v>99.074074074074062</v>
      </c>
      <c r="J10" s="45">
        <v>80</v>
      </c>
      <c r="K10" s="45">
        <v>80</v>
      </c>
      <c r="L10" s="47">
        <f t="shared" ref="L10:L24" si="4">K10/J10*100</f>
        <v>100</v>
      </c>
      <c r="M10" s="45">
        <v>80</v>
      </c>
      <c r="N10" s="47">
        <f t="shared" ref="N10:N24" si="5">M10/K10*100</f>
        <v>100</v>
      </c>
      <c r="O10" s="44"/>
      <c r="P10" s="47">
        <f t="shared" ref="P10:P24" si="6">O10/C10*100</f>
        <v>0</v>
      </c>
      <c r="Q10" s="44"/>
      <c r="R10" s="47">
        <f t="shared" ref="R10:R24" si="7">Q10/C10*100</f>
        <v>0</v>
      </c>
      <c r="S10" s="44"/>
      <c r="T10" s="47">
        <f t="shared" ref="T10:T24" si="8">S10/C10*100</f>
        <v>0</v>
      </c>
      <c r="U10" s="23">
        <v>27</v>
      </c>
      <c r="V10" s="23">
        <v>27</v>
      </c>
      <c r="W10" s="48">
        <f t="shared" ref="W10:W24" si="9">V10/U10*100</f>
        <v>100</v>
      </c>
      <c r="X10" s="23">
        <v>25</v>
      </c>
      <c r="Y10" s="51">
        <f t="shared" si="0"/>
        <v>92.592592592592595</v>
      </c>
      <c r="Z10" s="23">
        <v>33</v>
      </c>
      <c r="AA10" s="23">
        <v>28</v>
      </c>
      <c r="AB10" s="49">
        <f t="shared" ref="AB10:AB24" si="10">AA10/Z10*100</f>
        <v>84.848484848484844</v>
      </c>
      <c r="AC10" s="47">
        <v>1.5</v>
      </c>
      <c r="AD10" s="47">
        <v>9</v>
      </c>
      <c r="AE10" s="47"/>
      <c r="AF10" s="47">
        <v>12</v>
      </c>
      <c r="AG10" s="47"/>
      <c r="AH10" s="47"/>
      <c r="AI10" s="47">
        <v>3</v>
      </c>
      <c r="AJ10" s="47"/>
      <c r="AK10" s="47"/>
      <c r="AL10" s="47"/>
      <c r="AM10" s="47">
        <f>38.82-32.83</f>
        <v>5.990000000000002</v>
      </c>
      <c r="AN10" s="23"/>
      <c r="AO10" s="23"/>
      <c r="AP10" s="23"/>
      <c r="AQ10" s="23"/>
      <c r="AR10" s="23"/>
      <c r="AS10" s="23"/>
      <c r="AT10" s="50">
        <f t="shared" si="1"/>
        <v>31.490000000000002</v>
      </c>
    </row>
    <row r="11" spans="1:46" s="19" customFormat="1" ht="16.8" x14ac:dyDescent="0.3">
      <c r="A11" s="23">
        <v>3</v>
      </c>
      <c r="B11" s="44" t="s">
        <v>161</v>
      </c>
      <c r="C11" s="45">
        <v>177</v>
      </c>
      <c r="D11" s="45">
        <v>68</v>
      </c>
      <c r="E11" s="45">
        <v>27</v>
      </c>
      <c r="F11" s="46">
        <f t="shared" si="2"/>
        <v>39.705882352941174</v>
      </c>
      <c r="G11" s="45">
        <v>152</v>
      </c>
      <c r="H11" s="45">
        <v>150</v>
      </c>
      <c r="I11" s="46">
        <f t="shared" si="3"/>
        <v>98.684210526315795</v>
      </c>
      <c r="J11" s="45">
        <v>46</v>
      </c>
      <c r="K11" s="45">
        <v>46</v>
      </c>
      <c r="L11" s="47">
        <f t="shared" si="4"/>
        <v>100</v>
      </c>
      <c r="M11" s="45">
        <v>46</v>
      </c>
      <c r="N11" s="47">
        <f t="shared" si="5"/>
        <v>100</v>
      </c>
      <c r="O11" s="44">
        <v>1</v>
      </c>
      <c r="P11" s="52">
        <f t="shared" si="6"/>
        <v>0.56497175141242939</v>
      </c>
      <c r="Q11" s="44"/>
      <c r="R11" s="47">
        <f t="shared" si="7"/>
        <v>0</v>
      </c>
      <c r="S11" s="44"/>
      <c r="T11" s="47">
        <f t="shared" si="8"/>
        <v>0</v>
      </c>
      <c r="U11" s="23">
        <v>14</v>
      </c>
      <c r="V11" s="23">
        <v>14</v>
      </c>
      <c r="W11" s="48">
        <f t="shared" si="9"/>
        <v>100</v>
      </c>
      <c r="X11" s="23">
        <v>14</v>
      </c>
      <c r="Y11" s="49">
        <f t="shared" si="0"/>
        <v>100</v>
      </c>
      <c r="Z11" s="23">
        <v>19</v>
      </c>
      <c r="AA11" s="23">
        <v>14</v>
      </c>
      <c r="AB11" s="49">
        <f t="shared" si="10"/>
        <v>73.68421052631578</v>
      </c>
      <c r="AC11" s="47"/>
      <c r="AD11" s="47">
        <v>2</v>
      </c>
      <c r="AE11" s="47"/>
      <c r="AF11" s="47">
        <v>9</v>
      </c>
      <c r="AG11" s="47"/>
      <c r="AH11" s="47"/>
      <c r="AI11" s="47"/>
      <c r="AJ11" s="47"/>
      <c r="AK11" s="47"/>
      <c r="AL11" s="47"/>
      <c r="AM11" s="47"/>
      <c r="AN11" s="23"/>
      <c r="AO11" s="23"/>
      <c r="AP11" s="23"/>
      <c r="AQ11" s="23"/>
      <c r="AR11" s="23"/>
      <c r="AS11" s="23"/>
      <c r="AT11" s="50">
        <f t="shared" si="1"/>
        <v>11</v>
      </c>
    </row>
    <row r="12" spans="1:46" s="19" customFormat="1" ht="16.8" x14ac:dyDescent="0.3">
      <c r="A12" s="23">
        <v>4</v>
      </c>
      <c r="B12" s="44" t="s">
        <v>97</v>
      </c>
      <c r="C12" s="45">
        <v>234</v>
      </c>
      <c r="D12" s="45">
        <v>85</v>
      </c>
      <c r="E12" s="45">
        <v>33</v>
      </c>
      <c r="F12" s="46">
        <f t="shared" si="2"/>
        <v>38.82352941176471</v>
      </c>
      <c r="G12" s="45">
        <v>205</v>
      </c>
      <c r="H12" s="45">
        <v>205</v>
      </c>
      <c r="I12" s="46">
        <f t="shared" si="3"/>
        <v>100.00000000000001</v>
      </c>
      <c r="J12" s="45">
        <v>81</v>
      </c>
      <c r="K12" s="45">
        <v>81</v>
      </c>
      <c r="L12" s="47">
        <f t="shared" si="4"/>
        <v>100</v>
      </c>
      <c r="M12" s="45">
        <v>81</v>
      </c>
      <c r="N12" s="47">
        <f t="shared" si="5"/>
        <v>100</v>
      </c>
      <c r="O12" s="44"/>
      <c r="P12" s="47">
        <f t="shared" si="6"/>
        <v>0</v>
      </c>
      <c r="Q12" s="44"/>
      <c r="R12" s="47">
        <f t="shared" si="7"/>
        <v>0</v>
      </c>
      <c r="S12" s="44"/>
      <c r="T12" s="47">
        <f t="shared" si="8"/>
        <v>0</v>
      </c>
      <c r="U12" s="23">
        <v>19</v>
      </c>
      <c r="V12" s="23">
        <v>19</v>
      </c>
      <c r="W12" s="48">
        <f t="shared" si="9"/>
        <v>100</v>
      </c>
      <c r="X12" s="23">
        <v>19</v>
      </c>
      <c r="Y12" s="49">
        <f t="shared" si="0"/>
        <v>100</v>
      </c>
      <c r="Z12" s="23">
        <v>23</v>
      </c>
      <c r="AA12" s="82">
        <v>19</v>
      </c>
      <c r="AB12" s="49">
        <f t="shared" si="10"/>
        <v>82.608695652173907</v>
      </c>
      <c r="AC12" s="47">
        <v>5</v>
      </c>
      <c r="AD12" s="47">
        <v>9</v>
      </c>
      <c r="AE12" s="47"/>
      <c r="AF12" s="47">
        <v>15</v>
      </c>
      <c r="AG12" s="47"/>
      <c r="AH12" s="47"/>
      <c r="AI12" s="47">
        <v>9</v>
      </c>
      <c r="AJ12" s="47"/>
      <c r="AK12" s="47"/>
      <c r="AL12" s="47"/>
      <c r="AM12" s="47">
        <f>100-98.11</f>
        <v>1.8900000000000006</v>
      </c>
      <c r="AN12" s="23"/>
      <c r="AO12" s="23">
        <v>50</v>
      </c>
      <c r="AP12" s="23"/>
      <c r="AQ12" s="23">
        <v>20</v>
      </c>
      <c r="AR12" s="23"/>
      <c r="AS12" s="23"/>
      <c r="AT12" s="50">
        <f t="shared" si="1"/>
        <v>109.89</v>
      </c>
    </row>
    <row r="13" spans="1:46" s="19" customFormat="1" ht="16.8" x14ac:dyDescent="0.3">
      <c r="A13" s="23">
        <v>5</v>
      </c>
      <c r="B13" s="44" t="s">
        <v>92</v>
      </c>
      <c r="C13" s="45">
        <v>297</v>
      </c>
      <c r="D13" s="45">
        <v>97</v>
      </c>
      <c r="E13" s="45">
        <v>39</v>
      </c>
      <c r="F13" s="46">
        <f t="shared" si="2"/>
        <v>40.206185567010309</v>
      </c>
      <c r="G13" s="45">
        <v>218</v>
      </c>
      <c r="H13" s="45">
        <v>218</v>
      </c>
      <c r="I13" s="46">
        <f t="shared" si="3"/>
        <v>99.999999999999986</v>
      </c>
      <c r="J13" s="45">
        <v>83</v>
      </c>
      <c r="K13" s="45">
        <v>83</v>
      </c>
      <c r="L13" s="47">
        <f t="shared" si="4"/>
        <v>100</v>
      </c>
      <c r="M13" s="45">
        <v>83</v>
      </c>
      <c r="N13" s="47">
        <f t="shared" si="5"/>
        <v>100</v>
      </c>
      <c r="O13" s="44"/>
      <c r="P13" s="47">
        <f t="shared" si="6"/>
        <v>0</v>
      </c>
      <c r="Q13" s="44"/>
      <c r="R13" s="47">
        <f t="shared" si="7"/>
        <v>0</v>
      </c>
      <c r="S13" s="44"/>
      <c r="T13" s="47">
        <f t="shared" si="8"/>
        <v>0</v>
      </c>
      <c r="U13" s="23">
        <v>24</v>
      </c>
      <c r="V13" s="23">
        <v>24</v>
      </c>
      <c r="W13" s="48">
        <f t="shared" si="9"/>
        <v>100</v>
      </c>
      <c r="X13" s="23">
        <v>24</v>
      </c>
      <c r="Y13" s="49">
        <f t="shared" si="0"/>
        <v>100</v>
      </c>
      <c r="Z13" s="23">
        <v>27</v>
      </c>
      <c r="AA13" s="23">
        <v>18</v>
      </c>
      <c r="AB13" s="53">
        <f t="shared" si="10"/>
        <v>66.666666666666657</v>
      </c>
      <c r="AC13" s="47"/>
      <c r="AD13" s="47">
        <v>4</v>
      </c>
      <c r="AE13" s="47"/>
      <c r="AF13" s="47">
        <v>9</v>
      </c>
      <c r="AG13" s="47"/>
      <c r="AH13" s="47"/>
      <c r="AI13" s="47"/>
      <c r="AJ13" s="47"/>
      <c r="AK13" s="47"/>
      <c r="AL13" s="47"/>
      <c r="AM13" s="47"/>
      <c r="AN13" s="23"/>
      <c r="AO13" s="23"/>
      <c r="AP13" s="23"/>
      <c r="AQ13" s="23"/>
      <c r="AR13" s="23"/>
      <c r="AS13" s="23"/>
      <c r="AT13" s="50">
        <f t="shared" si="1"/>
        <v>13</v>
      </c>
    </row>
    <row r="14" spans="1:46" s="19" customFormat="1" ht="16.8" x14ac:dyDescent="0.3">
      <c r="A14" s="23">
        <v>6</v>
      </c>
      <c r="B14" s="44" t="s">
        <v>93</v>
      </c>
      <c r="C14" s="45">
        <v>238</v>
      </c>
      <c r="D14" s="45">
        <v>81</v>
      </c>
      <c r="E14" s="45">
        <v>30</v>
      </c>
      <c r="F14" s="46">
        <f t="shared" si="2"/>
        <v>37.037037037037038</v>
      </c>
      <c r="G14" s="45">
        <v>203</v>
      </c>
      <c r="H14" s="45">
        <v>202</v>
      </c>
      <c r="I14" s="46">
        <f t="shared" si="3"/>
        <v>99.50738916256158</v>
      </c>
      <c r="J14" s="45">
        <v>69</v>
      </c>
      <c r="K14" s="45">
        <v>69</v>
      </c>
      <c r="L14" s="47">
        <f t="shared" si="4"/>
        <v>100</v>
      </c>
      <c r="M14" s="45">
        <v>69</v>
      </c>
      <c r="N14" s="47">
        <f t="shared" si="5"/>
        <v>100</v>
      </c>
      <c r="O14" s="44"/>
      <c r="P14" s="47">
        <f t="shared" si="6"/>
        <v>0</v>
      </c>
      <c r="Q14" s="44"/>
      <c r="R14" s="47">
        <f t="shared" si="7"/>
        <v>0</v>
      </c>
      <c r="S14" s="44"/>
      <c r="T14" s="47">
        <f t="shared" si="8"/>
        <v>0</v>
      </c>
      <c r="U14" s="23">
        <v>20</v>
      </c>
      <c r="V14" s="23">
        <v>20</v>
      </c>
      <c r="W14" s="48">
        <f t="shared" si="9"/>
        <v>100</v>
      </c>
      <c r="X14" s="23">
        <v>20</v>
      </c>
      <c r="Y14" s="49">
        <f t="shared" si="0"/>
        <v>100</v>
      </c>
      <c r="Z14" s="23">
        <v>25</v>
      </c>
      <c r="AA14" s="23">
        <v>12</v>
      </c>
      <c r="AB14" s="53">
        <f t="shared" si="10"/>
        <v>48</v>
      </c>
      <c r="AC14" s="47">
        <v>1</v>
      </c>
      <c r="AD14" s="47">
        <v>7</v>
      </c>
      <c r="AE14" s="47"/>
      <c r="AF14" s="47">
        <v>9</v>
      </c>
      <c r="AG14" s="47">
        <v>3</v>
      </c>
      <c r="AH14" s="47"/>
      <c r="AI14" s="47"/>
      <c r="AJ14" s="47"/>
      <c r="AK14" s="47"/>
      <c r="AL14" s="47"/>
      <c r="AM14" s="47"/>
      <c r="AN14" s="23"/>
      <c r="AO14" s="23"/>
      <c r="AP14" s="23"/>
      <c r="AQ14" s="23"/>
      <c r="AR14" s="23"/>
      <c r="AS14" s="23"/>
      <c r="AT14" s="50">
        <f t="shared" si="1"/>
        <v>20</v>
      </c>
    </row>
    <row r="15" spans="1:46" s="19" customFormat="1" ht="16.8" x14ac:dyDescent="0.3">
      <c r="A15" s="23">
        <v>7</v>
      </c>
      <c r="B15" s="44" t="s">
        <v>96</v>
      </c>
      <c r="C15" s="45">
        <v>290</v>
      </c>
      <c r="D15" s="45">
        <v>128</v>
      </c>
      <c r="E15" s="45">
        <v>45</v>
      </c>
      <c r="F15" s="52">
        <f t="shared" si="2"/>
        <v>35.15625</v>
      </c>
      <c r="G15" s="45">
        <v>267</v>
      </c>
      <c r="H15" s="45">
        <v>262</v>
      </c>
      <c r="I15" s="46">
        <f t="shared" si="3"/>
        <v>98.127340823970044</v>
      </c>
      <c r="J15" s="45">
        <v>95</v>
      </c>
      <c r="K15" s="45">
        <v>95</v>
      </c>
      <c r="L15" s="47">
        <f t="shared" si="4"/>
        <v>100</v>
      </c>
      <c r="M15" s="45">
        <v>95</v>
      </c>
      <c r="N15" s="47">
        <f t="shared" si="5"/>
        <v>100</v>
      </c>
      <c r="O15" s="44"/>
      <c r="P15" s="47">
        <f t="shared" si="6"/>
        <v>0</v>
      </c>
      <c r="Q15" s="44"/>
      <c r="R15" s="47">
        <f t="shared" si="7"/>
        <v>0</v>
      </c>
      <c r="S15" s="44"/>
      <c r="T15" s="47">
        <f t="shared" si="8"/>
        <v>0</v>
      </c>
      <c r="U15" s="23">
        <v>22</v>
      </c>
      <c r="V15" s="23">
        <v>22</v>
      </c>
      <c r="W15" s="48">
        <f t="shared" si="9"/>
        <v>100</v>
      </c>
      <c r="X15" s="82">
        <v>22</v>
      </c>
      <c r="Y15" s="48">
        <f t="shared" si="0"/>
        <v>100</v>
      </c>
      <c r="Z15" s="23">
        <v>27</v>
      </c>
      <c r="AA15" s="82">
        <v>24</v>
      </c>
      <c r="AB15" s="49">
        <f t="shared" si="10"/>
        <v>88.888888888888886</v>
      </c>
      <c r="AC15" s="47">
        <v>1.3</v>
      </c>
      <c r="AD15" s="47">
        <v>5</v>
      </c>
      <c r="AE15" s="47"/>
      <c r="AF15" s="47">
        <v>6</v>
      </c>
      <c r="AG15" s="47"/>
      <c r="AH15" s="47"/>
      <c r="AI15" s="47"/>
      <c r="AJ15" s="47"/>
      <c r="AK15" s="47"/>
      <c r="AL15" s="47"/>
      <c r="AM15" s="47"/>
      <c r="AN15" s="23"/>
      <c r="AO15" s="23"/>
      <c r="AP15" s="23"/>
      <c r="AQ15" s="23"/>
      <c r="AR15" s="23"/>
      <c r="AS15" s="23"/>
      <c r="AT15" s="50">
        <f t="shared" si="1"/>
        <v>12.3</v>
      </c>
    </row>
    <row r="16" spans="1:46" s="19" customFormat="1" ht="16.8" x14ac:dyDescent="0.3">
      <c r="A16" s="23">
        <v>8</v>
      </c>
      <c r="B16" s="44" t="s">
        <v>100</v>
      </c>
      <c r="C16" s="45">
        <v>259</v>
      </c>
      <c r="D16" s="45">
        <v>117</v>
      </c>
      <c r="E16" s="45">
        <v>46</v>
      </c>
      <c r="F16" s="46">
        <f t="shared" si="2"/>
        <v>39.316239316239319</v>
      </c>
      <c r="G16" s="45">
        <v>216</v>
      </c>
      <c r="H16" s="45">
        <v>216</v>
      </c>
      <c r="I16" s="46">
        <f t="shared" si="3"/>
        <v>100</v>
      </c>
      <c r="J16" s="45">
        <v>82</v>
      </c>
      <c r="K16" s="45">
        <v>82</v>
      </c>
      <c r="L16" s="47">
        <f t="shared" si="4"/>
        <v>100</v>
      </c>
      <c r="M16" s="45">
        <v>82</v>
      </c>
      <c r="N16" s="47">
        <f t="shared" si="5"/>
        <v>100</v>
      </c>
      <c r="O16" s="44"/>
      <c r="P16" s="47">
        <f t="shared" si="6"/>
        <v>0</v>
      </c>
      <c r="Q16" s="44"/>
      <c r="R16" s="47">
        <f t="shared" si="7"/>
        <v>0</v>
      </c>
      <c r="S16" s="44"/>
      <c r="T16" s="47">
        <f t="shared" si="8"/>
        <v>0</v>
      </c>
      <c r="U16" s="23">
        <v>21</v>
      </c>
      <c r="V16" s="23">
        <v>21</v>
      </c>
      <c r="W16" s="48">
        <f t="shared" si="9"/>
        <v>100</v>
      </c>
      <c r="X16" s="23">
        <v>19</v>
      </c>
      <c r="Y16" s="51">
        <f t="shared" si="0"/>
        <v>90.476190476190482</v>
      </c>
      <c r="Z16" s="82">
        <v>25</v>
      </c>
      <c r="AA16" s="23">
        <v>22</v>
      </c>
      <c r="AB16" s="49">
        <f t="shared" si="10"/>
        <v>88</v>
      </c>
      <c r="AC16" s="47">
        <v>4.5</v>
      </c>
      <c r="AD16" s="47">
        <v>8</v>
      </c>
      <c r="AE16" s="47"/>
      <c r="AF16" s="47">
        <v>9</v>
      </c>
      <c r="AG16" s="47"/>
      <c r="AH16" s="47"/>
      <c r="AI16" s="47"/>
      <c r="AJ16" s="47"/>
      <c r="AK16" s="47"/>
      <c r="AL16" s="47"/>
      <c r="AM16" s="47"/>
      <c r="AN16" s="23"/>
      <c r="AO16" s="23"/>
      <c r="AP16" s="23"/>
      <c r="AQ16" s="23"/>
      <c r="AR16" s="23"/>
      <c r="AS16" s="23"/>
      <c r="AT16" s="50">
        <f t="shared" si="1"/>
        <v>21.5</v>
      </c>
    </row>
    <row r="17" spans="1:46" s="19" customFormat="1" ht="16.8" x14ac:dyDescent="0.3">
      <c r="A17" s="23">
        <v>9</v>
      </c>
      <c r="B17" s="44" t="s">
        <v>99</v>
      </c>
      <c r="C17" s="45">
        <v>149</v>
      </c>
      <c r="D17" s="45">
        <v>101</v>
      </c>
      <c r="E17" s="45">
        <v>22</v>
      </c>
      <c r="F17" s="52">
        <f t="shared" si="2"/>
        <v>21.782178217821784</v>
      </c>
      <c r="G17" s="45">
        <v>174</v>
      </c>
      <c r="H17" s="45">
        <v>108</v>
      </c>
      <c r="I17" s="52">
        <f t="shared" si="3"/>
        <v>62.068965517241381</v>
      </c>
      <c r="J17" s="45">
        <v>50</v>
      </c>
      <c r="K17" s="45">
        <v>50</v>
      </c>
      <c r="L17" s="47">
        <f t="shared" si="4"/>
        <v>100</v>
      </c>
      <c r="M17" s="45">
        <v>50</v>
      </c>
      <c r="N17" s="47">
        <f t="shared" si="5"/>
        <v>100</v>
      </c>
      <c r="O17" s="44"/>
      <c r="P17" s="47">
        <f t="shared" si="6"/>
        <v>0</v>
      </c>
      <c r="Q17" s="44"/>
      <c r="R17" s="47">
        <f t="shared" si="7"/>
        <v>0</v>
      </c>
      <c r="S17" s="44"/>
      <c r="T17" s="47">
        <f t="shared" si="8"/>
        <v>0</v>
      </c>
      <c r="U17" s="23">
        <v>17</v>
      </c>
      <c r="V17" s="23">
        <v>17</v>
      </c>
      <c r="W17" s="48">
        <f t="shared" si="9"/>
        <v>100</v>
      </c>
      <c r="X17" s="23">
        <v>17</v>
      </c>
      <c r="Y17" s="49">
        <f t="shared" si="0"/>
        <v>100</v>
      </c>
      <c r="Z17" s="23">
        <v>20</v>
      </c>
      <c r="AA17" s="23">
        <v>12</v>
      </c>
      <c r="AB17" s="53">
        <f t="shared" si="10"/>
        <v>60</v>
      </c>
      <c r="AC17" s="47"/>
      <c r="AD17" s="47">
        <v>2</v>
      </c>
      <c r="AE17" s="47"/>
      <c r="AF17" s="47">
        <v>9</v>
      </c>
      <c r="AG17" s="47"/>
      <c r="AH17" s="47"/>
      <c r="AI17" s="47"/>
      <c r="AJ17" s="47"/>
      <c r="AK17" s="47"/>
      <c r="AL17" s="47"/>
      <c r="AM17" s="47"/>
      <c r="AN17" s="23"/>
      <c r="AO17" s="23"/>
      <c r="AP17" s="23"/>
      <c r="AQ17" s="23"/>
      <c r="AR17" s="23"/>
      <c r="AS17" s="23"/>
      <c r="AT17" s="50">
        <f t="shared" si="1"/>
        <v>11</v>
      </c>
    </row>
    <row r="18" spans="1:46" s="19" customFormat="1" ht="16.8" x14ac:dyDescent="0.3">
      <c r="A18" s="23">
        <v>10</v>
      </c>
      <c r="B18" s="44" t="s">
        <v>102</v>
      </c>
      <c r="C18" s="45">
        <v>219</v>
      </c>
      <c r="D18" s="45">
        <v>89</v>
      </c>
      <c r="E18" s="45">
        <v>31</v>
      </c>
      <c r="F18" s="52">
        <f t="shared" si="2"/>
        <v>34.831460674157306</v>
      </c>
      <c r="G18" s="45">
        <v>166</v>
      </c>
      <c r="H18" s="45">
        <v>164</v>
      </c>
      <c r="I18" s="46">
        <f t="shared" si="3"/>
        <v>98.795180722891573</v>
      </c>
      <c r="J18" s="45">
        <v>56</v>
      </c>
      <c r="K18" s="45">
        <v>56</v>
      </c>
      <c r="L18" s="47">
        <f t="shared" si="4"/>
        <v>100</v>
      </c>
      <c r="M18" s="45">
        <v>56</v>
      </c>
      <c r="N18" s="47">
        <f t="shared" si="5"/>
        <v>100</v>
      </c>
      <c r="O18" s="44"/>
      <c r="P18" s="47">
        <f t="shared" si="6"/>
        <v>0</v>
      </c>
      <c r="Q18" s="44"/>
      <c r="R18" s="47">
        <f t="shared" si="7"/>
        <v>0</v>
      </c>
      <c r="S18" s="44"/>
      <c r="T18" s="47">
        <f t="shared" si="8"/>
        <v>0</v>
      </c>
      <c r="U18" s="23">
        <v>16</v>
      </c>
      <c r="V18" s="23">
        <v>16</v>
      </c>
      <c r="W18" s="48">
        <f t="shared" si="9"/>
        <v>100</v>
      </c>
      <c r="X18" s="23">
        <v>16</v>
      </c>
      <c r="Y18" s="49">
        <f t="shared" si="0"/>
        <v>100</v>
      </c>
      <c r="Z18" s="23">
        <v>20</v>
      </c>
      <c r="AA18" s="23">
        <v>13</v>
      </c>
      <c r="AB18" s="53">
        <f t="shared" si="10"/>
        <v>65</v>
      </c>
      <c r="AC18" s="47">
        <v>0.5</v>
      </c>
      <c r="AD18" s="47">
        <v>9</v>
      </c>
      <c r="AE18" s="47">
        <v>3</v>
      </c>
      <c r="AF18" s="47">
        <v>6</v>
      </c>
      <c r="AG18" s="47"/>
      <c r="AH18" s="47"/>
      <c r="AI18" s="47"/>
      <c r="AJ18" s="47"/>
      <c r="AK18" s="47"/>
      <c r="AL18" s="47"/>
      <c r="AM18" s="47"/>
      <c r="AN18" s="23"/>
      <c r="AO18" s="23"/>
      <c r="AP18" s="23"/>
      <c r="AQ18" s="23"/>
      <c r="AR18" s="23"/>
      <c r="AS18" s="23"/>
      <c r="AT18" s="50">
        <f t="shared" si="1"/>
        <v>18.5</v>
      </c>
    </row>
    <row r="19" spans="1:46" s="19" customFormat="1" ht="16.8" x14ac:dyDescent="0.3">
      <c r="A19" s="23">
        <v>11</v>
      </c>
      <c r="B19" s="44" t="s">
        <v>103</v>
      </c>
      <c r="C19" s="45">
        <v>361</v>
      </c>
      <c r="D19" s="45">
        <v>99</v>
      </c>
      <c r="E19" s="45">
        <v>38</v>
      </c>
      <c r="F19" s="46">
        <f t="shared" si="2"/>
        <v>38.383838383838388</v>
      </c>
      <c r="G19" s="45">
        <v>315</v>
      </c>
      <c r="H19" s="45">
        <v>312</v>
      </c>
      <c r="I19" s="46">
        <f t="shared" si="3"/>
        <v>99.047619047619051</v>
      </c>
      <c r="J19" s="45">
        <v>103</v>
      </c>
      <c r="K19" s="45">
        <v>103</v>
      </c>
      <c r="L19" s="47">
        <f t="shared" si="4"/>
        <v>100</v>
      </c>
      <c r="M19" s="45">
        <v>103</v>
      </c>
      <c r="N19" s="47">
        <f t="shared" si="5"/>
        <v>100</v>
      </c>
      <c r="O19" s="44"/>
      <c r="P19" s="47">
        <f t="shared" si="6"/>
        <v>0</v>
      </c>
      <c r="Q19" s="44"/>
      <c r="R19" s="47">
        <f t="shared" si="7"/>
        <v>0</v>
      </c>
      <c r="S19" s="44"/>
      <c r="T19" s="47">
        <f t="shared" si="8"/>
        <v>0</v>
      </c>
      <c r="U19" s="23">
        <v>27</v>
      </c>
      <c r="V19" s="23">
        <v>27</v>
      </c>
      <c r="W19" s="48">
        <f t="shared" si="9"/>
        <v>100</v>
      </c>
      <c r="X19" s="23">
        <v>25</v>
      </c>
      <c r="Y19" s="51">
        <f t="shared" si="0"/>
        <v>92.592592592592595</v>
      </c>
      <c r="Z19" s="23">
        <v>32</v>
      </c>
      <c r="AA19" s="82">
        <v>24</v>
      </c>
      <c r="AB19" s="49">
        <f t="shared" si="10"/>
        <v>75</v>
      </c>
      <c r="AC19" s="47">
        <v>0.5</v>
      </c>
      <c r="AD19" s="47">
        <v>10</v>
      </c>
      <c r="AE19" s="47"/>
      <c r="AF19" s="47">
        <v>9</v>
      </c>
      <c r="AG19" s="47">
        <v>3</v>
      </c>
      <c r="AH19" s="47"/>
      <c r="AI19" s="47"/>
      <c r="AJ19" s="47"/>
      <c r="AK19" s="47"/>
      <c r="AL19" s="47"/>
      <c r="AM19" s="47"/>
      <c r="AN19" s="23"/>
      <c r="AO19" s="23"/>
      <c r="AP19" s="23"/>
      <c r="AQ19" s="23"/>
      <c r="AR19" s="23"/>
      <c r="AS19" s="23"/>
      <c r="AT19" s="50">
        <f t="shared" si="1"/>
        <v>22.5</v>
      </c>
    </row>
    <row r="20" spans="1:46" s="19" customFormat="1" ht="16.8" x14ac:dyDescent="0.3">
      <c r="A20" s="23">
        <v>12</v>
      </c>
      <c r="B20" s="44" t="s">
        <v>101</v>
      </c>
      <c r="C20" s="45">
        <v>223</v>
      </c>
      <c r="D20" s="45">
        <v>112</v>
      </c>
      <c r="E20" s="45">
        <v>37</v>
      </c>
      <c r="F20" s="52">
        <f t="shared" si="2"/>
        <v>33.035714285714285</v>
      </c>
      <c r="G20" s="45">
        <v>158</v>
      </c>
      <c r="H20" s="45">
        <v>156</v>
      </c>
      <c r="I20" s="46">
        <f t="shared" si="3"/>
        <v>98.734177215189874</v>
      </c>
      <c r="J20" s="45">
        <v>59</v>
      </c>
      <c r="K20" s="45">
        <v>59</v>
      </c>
      <c r="L20" s="47">
        <f t="shared" si="4"/>
        <v>100</v>
      </c>
      <c r="M20" s="45">
        <v>59</v>
      </c>
      <c r="N20" s="47">
        <f t="shared" si="5"/>
        <v>100</v>
      </c>
      <c r="O20" s="44"/>
      <c r="P20" s="47">
        <f t="shared" si="6"/>
        <v>0</v>
      </c>
      <c r="Q20" s="44"/>
      <c r="R20" s="47">
        <f t="shared" si="7"/>
        <v>0</v>
      </c>
      <c r="S20" s="44"/>
      <c r="T20" s="47">
        <f t="shared" si="8"/>
        <v>0</v>
      </c>
      <c r="U20" s="23">
        <v>18</v>
      </c>
      <c r="V20" s="23">
        <v>18</v>
      </c>
      <c r="W20" s="48">
        <f t="shared" si="9"/>
        <v>100</v>
      </c>
      <c r="X20" s="82">
        <v>16</v>
      </c>
      <c r="Y20" s="51">
        <f t="shared" si="0"/>
        <v>88.888888888888886</v>
      </c>
      <c r="Z20" s="23">
        <v>23</v>
      </c>
      <c r="AA20" s="82">
        <v>15</v>
      </c>
      <c r="AB20" s="53">
        <f t="shared" si="10"/>
        <v>65.217391304347828</v>
      </c>
      <c r="AC20" s="47"/>
      <c r="AD20" s="47">
        <v>1</v>
      </c>
      <c r="AE20" s="47"/>
      <c r="AF20" s="47">
        <v>9</v>
      </c>
      <c r="AG20" s="47"/>
      <c r="AH20" s="47"/>
      <c r="AI20" s="47"/>
      <c r="AJ20" s="47"/>
      <c r="AK20" s="47"/>
      <c r="AL20" s="47"/>
      <c r="AM20" s="47"/>
      <c r="AN20" s="23"/>
      <c r="AO20" s="23"/>
      <c r="AP20" s="23"/>
      <c r="AQ20" s="23"/>
      <c r="AR20" s="23"/>
      <c r="AS20" s="23"/>
      <c r="AT20" s="50">
        <f t="shared" si="1"/>
        <v>10</v>
      </c>
    </row>
    <row r="21" spans="1:46" s="19" customFormat="1" ht="16.8" x14ac:dyDescent="0.3">
      <c r="A21" s="23">
        <v>13</v>
      </c>
      <c r="B21" s="44" t="s">
        <v>112</v>
      </c>
      <c r="C21" s="45">
        <v>345</v>
      </c>
      <c r="D21" s="45">
        <v>130</v>
      </c>
      <c r="E21" s="45">
        <v>51</v>
      </c>
      <c r="F21" s="46">
        <f t="shared" si="2"/>
        <v>39.230769230769226</v>
      </c>
      <c r="G21" s="45">
        <v>284</v>
      </c>
      <c r="H21" s="45">
        <v>283</v>
      </c>
      <c r="I21" s="46">
        <f t="shared" si="3"/>
        <v>99.647887323943664</v>
      </c>
      <c r="J21" s="45">
        <v>100</v>
      </c>
      <c r="K21" s="45">
        <v>100</v>
      </c>
      <c r="L21" s="47">
        <f t="shared" si="4"/>
        <v>100</v>
      </c>
      <c r="M21" s="45">
        <v>100</v>
      </c>
      <c r="N21" s="47">
        <f t="shared" si="5"/>
        <v>100</v>
      </c>
      <c r="O21" s="44"/>
      <c r="P21" s="47">
        <f t="shared" si="6"/>
        <v>0</v>
      </c>
      <c r="Q21" s="44"/>
      <c r="R21" s="47">
        <f t="shared" si="7"/>
        <v>0</v>
      </c>
      <c r="S21" s="44"/>
      <c r="T21" s="47">
        <f t="shared" si="8"/>
        <v>0</v>
      </c>
      <c r="U21" s="23">
        <v>20</v>
      </c>
      <c r="V21" s="23">
        <v>19</v>
      </c>
      <c r="W21" s="51">
        <f t="shared" si="9"/>
        <v>95</v>
      </c>
      <c r="X21" s="23">
        <v>18</v>
      </c>
      <c r="Y21" s="51">
        <f t="shared" si="0"/>
        <v>90</v>
      </c>
      <c r="Z21" s="23">
        <v>25</v>
      </c>
      <c r="AA21" s="23">
        <v>19</v>
      </c>
      <c r="AB21" s="49">
        <f t="shared" si="10"/>
        <v>76</v>
      </c>
      <c r="AC21" s="47">
        <v>2</v>
      </c>
      <c r="AD21" s="47">
        <v>13</v>
      </c>
      <c r="AE21" s="47"/>
      <c r="AF21" s="47">
        <v>6</v>
      </c>
      <c r="AG21" s="47"/>
      <c r="AH21" s="47"/>
      <c r="AI21" s="47"/>
      <c r="AJ21" s="47"/>
      <c r="AK21" s="47"/>
      <c r="AL21" s="47"/>
      <c r="AM21" s="47"/>
      <c r="AN21" s="23"/>
      <c r="AO21" s="23"/>
      <c r="AP21" s="23"/>
      <c r="AQ21" s="23"/>
      <c r="AR21" s="23"/>
      <c r="AS21" s="23"/>
      <c r="AT21" s="50">
        <f t="shared" si="1"/>
        <v>21</v>
      </c>
    </row>
    <row r="22" spans="1:46" s="19" customFormat="1" ht="16.8" x14ac:dyDescent="0.3">
      <c r="A22" s="23">
        <v>14</v>
      </c>
      <c r="B22" s="44" t="s">
        <v>98</v>
      </c>
      <c r="C22" s="45">
        <v>140</v>
      </c>
      <c r="D22" s="45">
        <v>93</v>
      </c>
      <c r="E22" s="45">
        <v>35</v>
      </c>
      <c r="F22" s="46">
        <f t="shared" si="2"/>
        <v>37.634408602150536</v>
      </c>
      <c r="G22" s="45">
        <v>113</v>
      </c>
      <c r="H22" s="45">
        <v>113</v>
      </c>
      <c r="I22" s="46">
        <f t="shared" si="3"/>
        <v>100.00000000000001</v>
      </c>
      <c r="J22" s="45">
        <v>40</v>
      </c>
      <c r="K22" s="45">
        <v>40</v>
      </c>
      <c r="L22" s="47">
        <f t="shared" si="4"/>
        <v>100</v>
      </c>
      <c r="M22" s="45">
        <v>40</v>
      </c>
      <c r="N22" s="47">
        <f t="shared" si="5"/>
        <v>100</v>
      </c>
      <c r="O22" s="44"/>
      <c r="P22" s="47">
        <f t="shared" si="6"/>
        <v>0</v>
      </c>
      <c r="Q22" s="44"/>
      <c r="R22" s="47">
        <f t="shared" si="7"/>
        <v>0</v>
      </c>
      <c r="S22" s="44"/>
      <c r="T22" s="47">
        <f t="shared" si="8"/>
        <v>0</v>
      </c>
      <c r="U22" s="23">
        <v>12</v>
      </c>
      <c r="V22" s="23">
        <v>12</v>
      </c>
      <c r="W22" s="48">
        <f t="shared" si="9"/>
        <v>100</v>
      </c>
      <c r="X22" s="23">
        <v>12</v>
      </c>
      <c r="Y22" s="49">
        <f t="shared" si="0"/>
        <v>100</v>
      </c>
      <c r="Z22" s="23">
        <v>17</v>
      </c>
      <c r="AA22" s="23">
        <v>11</v>
      </c>
      <c r="AB22" s="53">
        <f t="shared" si="10"/>
        <v>64.705882352941174</v>
      </c>
      <c r="AC22" s="47">
        <v>1</v>
      </c>
      <c r="AD22" s="47">
        <v>11</v>
      </c>
      <c r="AE22" s="47">
        <v>2</v>
      </c>
      <c r="AF22" s="47">
        <v>3</v>
      </c>
      <c r="AG22" s="47"/>
      <c r="AH22" s="47"/>
      <c r="AI22" s="47"/>
      <c r="AJ22" s="47"/>
      <c r="AK22" s="47"/>
      <c r="AL22" s="47"/>
      <c r="AM22" s="47"/>
      <c r="AN22" s="23"/>
      <c r="AO22" s="23"/>
      <c r="AP22" s="23"/>
      <c r="AQ22" s="23"/>
      <c r="AR22" s="23"/>
      <c r="AS22" s="23"/>
      <c r="AT22" s="50">
        <f t="shared" si="1"/>
        <v>17</v>
      </c>
    </row>
    <row r="23" spans="1:46" s="19" customFormat="1" ht="16.8" x14ac:dyDescent="0.3">
      <c r="A23" s="23">
        <v>15</v>
      </c>
      <c r="B23" s="44" t="s">
        <v>94</v>
      </c>
      <c r="C23" s="45">
        <v>205</v>
      </c>
      <c r="D23" s="45">
        <v>102</v>
      </c>
      <c r="E23" s="45">
        <v>38</v>
      </c>
      <c r="F23" s="46">
        <f t="shared" si="2"/>
        <v>37.254901960784316</v>
      </c>
      <c r="G23" s="45">
        <v>159</v>
      </c>
      <c r="H23" s="45">
        <v>159</v>
      </c>
      <c r="I23" s="46">
        <f t="shared" si="3"/>
        <v>100</v>
      </c>
      <c r="J23" s="45">
        <v>70</v>
      </c>
      <c r="K23" s="45">
        <v>70</v>
      </c>
      <c r="L23" s="47">
        <f t="shared" si="4"/>
        <v>100</v>
      </c>
      <c r="M23" s="45">
        <v>70</v>
      </c>
      <c r="N23" s="47">
        <f t="shared" si="5"/>
        <v>100</v>
      </c>
      <c r="O23" s="44"/>
      <c r="P23" s="47">
        <f t="shared" si="6"/>
        <v>0</v>
      </c>
      <c r="Q23" s="44">
        <v>1</v>
      </c>
      <c r="R23" s="52">
        <f t="shared" si="7"/>
        <v>0.48780487804878048</v>
      </c>
      <c r="S23" s="44"/>
      <c r="T23" s="47">
        <f t="shared" si="8"/>
        <v>0</v>
      </c>
      <c r="U23" s="23">
        <v>18</v>
      </c>
      <c r="V23" s="23">
        <v>18</v>
      </c>
      <c r="W23" s="48">
        <f t="shared" si="9"/>
        <v>100</v>
      </c>
      <c r="X23" s="23">
        <v>17</v>
      </c>
      <c r="Y23" s="51">
        <f t="shared" si="0"/>
        <v>94.444444444444443</v>
      </c>
      <c r="Z23" s="23">
        <v>22</v>
      </c>
      <c r="AA23" s="23">
        <v>19</v>
      </c>
      <c r="AB23" s="49">
        <f t="shared" si="10"/>
        <v>86.36363636363636</v>
      </c>
      <c r="AC23" s="47"/>
      <c r="AD23" s="47">
        <v>3</v>
      </c>
      <c r="AE23" s="47"/>
      <c r="AF23" s="47">
        <v>9</v>
      </c>
      <c r="AG23" s="47"/>
      <c r="AH23" s="47"/>
      <c r="AI23" s="47"/>
      <c r="AJ23" s="47"/>
      <c r="AK23" s="47"/>
      <c r="AL23" s="47"/>
      <c r="AM23" s="47"/>
      <c r="AN23" s="23"/>
      <c r="AO23" s="23"/>
      <c r="AP23" s="23"/>
      <c r="AQ23" s="23"/>
      <c r="AR23" s="23"/>
      <c r="AS23" s="23"/>
      <c r="AT23" s="50">
        <f t="shared" si="1"/>
        <v>12</v>
      </c>
    </row>
    <row r="24" spans="1:46" s="19" customFormat="1" ht="16.8" x14ac:dyDescent="0.3">
      <c r="A24" s="23">
        <v>16</v>
      </c>
      <c r="B24" s="44" t="s">
        <v>95</v>
      </c>
      <c r="C24" s="45">
        <v>224</v>
      </c>
      <c r="D24" s="45">
        <v>75</v>
      </c>
      <c r="E24" s="45">
        <v>25</v>
      </c>
      <c r="F24" s="52">
        <f t="shared" si="2"/>
        <v>33.333333333333336</v>
      </c>
      <c r="G24" s="45">
        <v>213</v>
      </c>
      <c r="H24" s="45">
        <v>213</v>
      </c>
      <c r="I24" s="46">
        <f t="shared" si="3"/>
        <v>100</v>
      </c>
      <c r="J24" s="45">
        <v>99</v>
      </c>
      <c r="K24" s="45">
        <v>99</v>
      </c>
      <c r="L24" s="47">
        <f t="shared" si="4"/>
        <v>100</v>
      </c>
      <c r="M24" s="45">
        <v>99</v>
      </c>
      <c r="N24" s="47">
        <f t="shared" si="5"/>
        <v>100</v>
      </c>
      <c r="O24" s="44"/>
      <c r="P24" s="47">
        <f t="shared" si="6"/>
        <v>0</v>
      </c>
      <c r="Q24" s="44"/>
      <c r="R24" s="47">
        <f t="shared" si="7"/>
        <v>0</v>
      </c>
      <c r="S24" s="44"/>
      <c r="T24" s="47">
        <f t="shared" si="8"/>
        <v>0</v>
      </c>
      <c r="U24" s="23">
        <v>21</v>
      </c>
      <c r="V24" s="23">
        <v>21</v>
      </c>
      <c r="W24" s="48">
        <f t="shared" si="9"/>
        <v>100</v>
      </c>
      <c r="X24" s="23">
        <v>18</v>
      </c>
      <c r="Y24" s="51">
        <f t="shared" si="0"/>
        <v>85.714285714285708</v>
      </c>
      <c r="Z24" s="23">
        <v>26</v>
      </c>
      <c r="AA24" s="82">
        <v>21</v>
      </c>
      <c r="AB24" s="49">
        <f t="shared" si="10"/>
        <v>80.769230769230774</v>
      </c>
      <c r="AC24" s="47"/>
      <c r="AD24" s="47">
        <v>6</v>
      </c>
      <c r="AE24" s="47">
        <v>3</v>
      </c>
      <c r="AF24" s="47">
        <v>6</v>
      </c>
      <c r="AG24" s="47"/>
      <c r="AH24" s="47"/>
      <c r="AI24" s="47"/>
      <c r="AJ24" s="47"/>
      <c r="AK24" s="47"/>
      <c r="AL24" s="47"/>
      <c r="AM24" s="47"/>
      <c r="AN24" s="23"/>
      <c r="AO24" s="23"/>
      <c r="AP24" s="23"/>
      <c r="AQ24" s="23"/>
      <c r="AR24" s="23"/>
      <c r="AS24" s="23"/>
      <c r="AT24" s="50">
        <f t="shared" si="1"/>
        <v>15</v>
      </c>
    </row>
    <row r="25" spans="1:46" ht="18" x14ac:dyDescent="0.35">
      <c r="A25" s="127" t="s">
        <v>162</v>
      </c>
      <c r="B25" s="127"/>
      <c r="C25" s="54">
        <f>SUM(C9:C24)</f>
        <v>3904</v>
      </c>
      <c r="D25" s="54">
        <f t="shared" ref="D25:T25" si="11">SUM(D9:D24)</f>
        <v>1578</v>
      </c>
      <c r="E25" s="54">
        <f t="shared" si="11"/>
        <v>576</v>
      </c>
      <c r="F25" s="55">
        <f>(F9+F10+F11+F12+F13+F14+F15+F16+F17+F18+F19+F20+F21+F22+F23+F24)/16</f>
        <v>36.520361736218895</v>
      </c>
      <c r="G25" s="54">
        <f t="shared" si="11"/>
        <v>3249</v>
      </c>
      <c r="H25" s="54">
        <f t="shared" si="11"/>
        <v>3164</v>
      </c>
      <c r="I25" s="55">
        <f>(I9+I10+I11+I12+I13+I14+I15+I16+I17+I18+I19+I20+I21+I22+I23+I24)/16</f>
        <v>97.07253303902084</v>
      </c>
      <c r="J25" s="54">
        <f t="shared" si="11"/>
        <v>1179</v>
      </c>
      <c r="K25" s="54">
        <f t="shared" si="11"/>
        <v>1179</v>
      </c>
      <c r="L25" s="55">
        <f>(L9+L10+L11+L12+L13+L14+L15+L16+L17+L18+L19+L20+L21+L22+L23+L24)/16</f>
        <v>100</v>
      </c>
      <c r="M25" s="54">
        <f t="shared" si="11"/>
        <v>1179</v>
      </c>
      <c r="N25" s="55">
        <f>(N9+N10+N11+N12+N13+N14+N15+N16+N17+N18+N19+N20+N21+N22+N23+N24)/16</f>
        <v>100</v>
      </c>
      <c r="O25" s="54">
        <f t="shared" si="11"/>
        <v>1</v>
      </c>
      <c r="P25" s="55">
        <f>(P9+P10+P11+P12+P13+P14+P15+P16+P17+P18+P19+P20+P21+P22+P23+P24)/16</f>
        <v>3.5310734463276837E-2</v>
      </c>
      <c r="Q25" s="54">
        <f t="shared" si="11"/>
        <v>1</v>
      </c>
      <c r="R25" s="55">
        <f>(R9+R10+R11+R12+R13+R14+R15+R16+R17+R18+R19+R20+R21+R22+R23+R24)/16</f>
        <v>3.048780487804878E-2</v>
      </c>
      <c r="S25" s="54">
        <f t="shared" si="11"/>
        <v>0</v>
      </c>
      <c r="T25" s="54">
        <f t="shared" si="11"/>
        <v>0</v>
      </c>
      <c r="U25" s="54">
        <f>SUM(U9:U24)</f>
        <v>320</v>
      </c>
      <c r="V25" s="54">
        <f>SUM(V9:V24)</f>
        <v>319</v>
      </c>
      <c r="W25" s="55">
        <f>(W9+W10+W11+W12+W13+W14+W15+W16+W17+W18+W19+W20+W21+W22+W23+W24)/16</f>
        <v>99.6875</v>
      </c>
      <c r="X25" s="56">
        <f t="shared" ref="X25:AA25" si="12">SUM(X9:X24)</f>
        <v>306</v>
      </c>
      <c r="Y25" s="55">
        <f>(Y9+Y10+Y11+Y12+Y13+Y14+Y15+Y16+Y17+Y18+Y19+Y20+Y21+Y22+Y23+Y24)/16</f>
        <v>95.919312169312164</v>
      </c>
      <c r="Z25" s="56">
        <f t="shared" si="12"/>
        <v>394</v>
      </c>
      <c r="AA25" s="54">
        <f t="shared" si="12"/>
        <v>297</v>
      </c>
      <c r="AB25" s="55">
        <f>(AB9+AB10+AB11+AB12+AB13+AB14+AB15+AB16+AB17+AB18+AB19+AB20+AB21+AB22+AB23+AB24)/16</f>
        <v>74.526234627459544</v>
      </c>
      <c r="AF25" s="1">
        <f>SUM(AF9:AF24)</f>
        <v>135</v>
      </c>
    </row>
    <row r="26" spans="1:46" ht="18" customHeight="1" x14ac:dyDescent="0.35">
      <c r="B26" s="57"/>
      <c r="C26" s="57"/>
      <c r="D26" s="57"/>
      <c r="E26" s="57"/>
      <c r="G26" s="57"/>
      <c r="H26" s="57"/>
      <c r="J26" s="57"/>
      <c r="K26" s="57"/>
      <c r="O26" s="57"/>
      <c r="Q26" s="57"/>
      <c r="S26" s="57"/>
      <c r="AC26" s="128" t="s">
        <v>163</v>
      </c>
      <c r="AD26" s="58"/>
      <c r="AE26" s="129" t="s">
        <v>164</v>
      </c>
      <c r="AF26" s="130"/>
      <c r="AG26" s="128" t="s">
        <v>165</v>
      </c>
      <c r="AH26" s="65"/>
      <c r="AI26" s="128" t="s">
        <v>166</v>
      </c>
    </row>
    <row r="27" spans="1:46" ht="18" x14ac:dyDescent="0.35">
      <c r="B27" s="57"/>
      <c r="C27" s="57"/>
      <c r="D27" s="57"/>
      <c r="E27" s="57"/>
      <c r="G27" s="57"/>
      <c r="H27" s="57"/>
      <c r="J27" s="57"/>
      <c r="K27" s="57"/>
      <c r="O27" s="57"/>
      <c r="Q27" s="57"/>
      <c r="S27" s="57"/>
      <c r="AC27" s="128"/>
      <c r="AD27" s="59" t="s">
        <v>167</v>
      </c>
      <c r="AE27" s="59" t="s">
        <v>168</v>
      </c>
      <c r="AF27" s="59" t="s">
        <v>169</v>
      </c>
      <c r="AG27" s="128"/>
      <c r="AH27" s="65"/>
      <c r="AI27" s="128"/>
    </row>
    <row r="28" spans="1:46" ht="33.6" customHeight="1" x14ac:dyDescent="0.35">
      <c r="B28" s="57"/>
      <c r="C28" s="57"/>
      <c r="D28" s="57"/>
      <c r="E28" s="57"/>
      <c r="G28" s="57"/>
      <c r="H28" s="57"/>
      <c r="J28" s="57"/>
      <c r="K28" s="57"/>
      <c r="O28" s="57"/>
      <c r="Q28" s="57"/>
      <c r="S28" s="57"/>
      <c r="AC28" s="60" t="s">
        <v>170</v>
      </c>
      <c r="AD28" s="61">
        <v>6</v>
      </c>
      <c r="AE28" s="61">
        <v>5</v>
      </c>
      <c r="AF28" s="61">
        <v>4</v>
      </c>
      <c r="AG28" s="59" t="s">
        <v>171</v>
      </c>
      <c r="AH28" s="64"/>
      <c r="AI28" s="125" t="s">
        <v>172</v>
      </c>
    </row>
    <row r="29" spans="1:46" ht="18" x14ac:dyDescent="0.35">
      <c r="B29" s="57"/>
      <c r="C29" s="57"/>
      <c r="D29" s="57"/>
      <c r="E29" s="57"/>
      <c r="G29" s="57"/>
      <c r="H29" s="57"/>
      <c r="J29" s="57"/>
      <c r="K29" s="57"/>
      <c r="O29" s="57"/>
      <c r="Q29" s="57"/>
      <c r="S29" s="57"/>
      <c r="W29" s="57"/>
      <c r="AC29" s="60" t="s">
        <v>173</v>
      </c>
      <c r="AD29" s="61">
        <v>3</v>
      </c>
      <c r="AE29" s="61">
        <v>2</v>
      </c>
      <c r="AF29" s="61">
        <v>1</v>
      </c>
      <c r="AG29" s="59"/>
      <c r="AH29" s="64"/>
      <c r="AI29" s="125"/>
    </row>
    <row r="30" spans="1:46" ht="18" x14ac:dyDescent="0.35">
      <c r="B30" s="57"/>
      <c r="C30" s="57"/>
      <c r="D30" s="57"/>
      <c r="E30" s="57"/>
      <c r="G30" s="57"/>
      <c r="H30" s="57"/>
      <c r="J30" s="57"/>
      <c r="K30" s="57"/>
      <c r="O30" s="57"/>
      <c r="Q30" s="57"/>
      <c r="S30" s="57"/>
      <c r="W30" s="57"/>
      <c r="AC30" s="126" t="s">
        <v>174</v>
      </c>
      <c r="AD30" s="126"/>
      <c r="AE30" s="126"/>
      <c r="AF30" s="126"/>
      <c r="AG30" s="126"/>
      <c r="AH30" s="126"/>
      <c r="AI30" s="126"/>
    </row>
    <row r="31" spans="1:46" ht="18" x14ac:dyDescent="0.35">
      <c r="B31" s="57"/>
      <c r="C31" s="57"/>
      <c r="D31" s="57"/>
      <c r="E31" s="57"/>
      <c r="G31" s="57"/>
      <c r="H31" s="57"/>
      <c r="J31" s="57"/>
      <c r="K31" s="57"/>
      <c r="O31" s="57"/>
      <c r="Q31" s="57"/>
      <c r="S31" s="57"/>
      <c r="W31" s="57"/>
    </row>
    <row r="32" spans="1:46" ht="18" x14ac:dyDescent="0.35">
      <c r="B32" s="57"/>
      <c r="C32" s="57"/>
      <c r="D32" s="57"/>
      <c r="E32" s="57"/>
      <c r="G32" s="57"/>
      <c r="H32" s="57"/>
      <c r="J32" s="57"/>
      <c r="K32" s="57"/>
      <c r="O32" s="57"/>
      <c r="Q32" s="57"/>
      <c r="S32" s="57"/>
      <c r="W32" s="57"/>
    </row>
    <row r="33" spans="2:23" ht="18" x14ac:dyDescent="0.35">
      <c r="B33" s="57"/>
      <c r="C33" s="57"/>
      <c r="D33" s="57"/>
      <c r="E33" s="57"/>
      <c r="G33" s="57"/>
      <c r="H33" s="57"/>
      <c r="J33" s="57"/>
      <c r="K33" s="57"/>
      <c r="O33" s="57"/>
      <c r="Q33" s="57"/>
      <c r="S33" s="57"/>
      <c r="W33" s="57"/>
    </row>
    <row r="34" spans="2:23" ht="18" x14ac:dyDescent="0.35">
      <c r="B34" s="57"/>
      <c r="C34" s="57"/>
      <c r="D34" s="57"/>
      <c r="E34" s="57"/>
      <c r="G34" s="57"/>
      <c r="H34" s="57"/>
      <c r="J34" s="57"/>
      <c r="K34" s="57"/>
      <c r="O34" s="57"/>
      <c r="Q34" s="57"/>
      <c r="S34" s="57"/>
      <c r="W34" s="57"/>
    </row>
    <row r="35" spans="2:23" ht="18" x14ac:dyDescent="0.35">
      <c r="B35" s="57"/>
      <c r="C35" s="57"/>
      <c r="D35" s="57"/>
      <c r="E35" s="57"/>
      <c r="G35" s="57"/>
      <c r="H35" s="57"/>
      <c r="J35" s="57"/>
      <c r="K35" s="57"/>
      <c r="O35" s="57"/>
      <c r="Q35" s="57"/>
      <c r="S35" s="57"/>
      <c r="W35" s="57"/>
    </row>
    <row r="36" spans="2:23" ht="18" x14ac:dyDescent="0.35">
      <c r="B36" s="57"/>
      <c r="C36" s="57"/>
      <c r="D36" s="57"/>
      <c r="E36" s="57"/>
      <c r="G36" s="57"/>
      <c r="H36" s="57"/>
      <c r="J36" s="57"/>
      <c r="K36" s="57"/>
      <c r="O36" s="57"/>
      <c r="Q36" s="57"/>
      <c r="S36" s="57"/>
      <c r="W36" s="57"/>
    </row>
    <row r="37" spans="2:23" ht="18" x14ac:dyDescent="0.35">
      <c r="B37" s="57"/>
      <c r="C37" s="57"/>
      <c r="D37" s="57"/>
      <c r="E37" s="57"/>
      <c r="G37" s="57"/>
      <c r="H37" s="57"/>
      <c r="J37" s="57"/>
      <c r="K37" s="57"/>
      <c r="O37" s="57"/>
      <c r="Q37" s="57"/>
      <c r="S37" s="57"/>
      <c r="W37" s="57"/>
    </row>
    <row r="38" spans="2:23" ht="18" x14ac:dyDescent="0.35">
      <c r="B38" s="57"/>
      <c r="C38" s="57"/>
      <c r="D38" s="57"/>
      <c r="E38" s="57"/>
      <c r="G38" s="57"/>
      <c r="H38" s="57"/>
      <c r="J38" s="57"/>
      <c r="K38" s="57"/>
      <c r="O38" s="57"/>
      <c r="Q38" s="57"/>
      <c r="S38" s="57"/>
      <c r="W38" s="57"/>
    </row>
    <row r="39" spans="2:23" ht="18" x14ac:dyDescent="0.35">
      <c r="B39" s="57"/>
      <c r="C39" s="57"/>
      <c r="D39" s="57"/>
      <c r="E39" s="57"/>
      <c r="G39" s="57"/>
      <c r="H39" s="57"/>
      <c r="J39" s="57"/>
      <c r="K39" s="57"/>
      <c r="O39" s="57"/>
      <c r="Q39" s="57"/>
      <c r="S39" s="57"/>
      <c r="W39" s="57"/>
    </row>
    <row r="40" spans="2:23" ht="18" x14ac:dyDescent="0.35">
      <c r="B40" s="57"/>
      <c r="C40" s="57"/>
      <c r="D40" s="57"/>
      <c r="E40" s="57"/>
      <c r="G40" s="57"/>
      <c r="H40" s="57"/>
      <c r="J40" s="57"/>
      <c r="K40" s="57"/>
      <c r="O40" s="57"/>
      <c r="Q40" s="57"/>
      <c r="S40" s="57"/>
      <c r="W40" s="57"/>
    </row>
    <row r="41" spans="2:23" ht="18" x14ac:dyDescent="0.35">
      <c r="B41" s="57"/>
      <c r="C41" s="57"/>
      <c r="D41" s="57"/>
      <c r="E41" s="57"/>
      <c r="G41" s="57"/>
      <c r="H41" s="57"/>
      <c r="J41" s="57"/>
      <c r="K41" s="57"/>
      <c r="O41" s="57"/>
      <c r="Q41" s="57"/>
      <c r="S41" s="57"/>
      <c r="W41" s="57"/>
    </row>
    <row r="42" spans="2:23" ht="18" x14ac:dyDescent="0.35">
      <c r="B42" s="57"/>
      <c r="C42" s="57"/>
      <c r="D42" s="57"/>
      <c r="E42" s="57"/>
      <c r="G42" s="57"/>
      <c r="H42" s="57"/>
      <c r="J42" s="57"/>
      <c r="K42" s="57"/>
      <c r="O42" s="57"/>
      <c r="Q42" s="57"/>
      <c r="S42" s="57"/>
      <c r="W42" s="57"/>
    </row>
    <row r="43" spans="2:23" ht="18" x14ac:dyDescent="0.35">
      <c r="B43" s="57"/>
      <c r="C43" s="57"/>
      <c r="D43" s="57"/>
      <c r="E43" s="57"/>
      <c r="G43" s="57"/>
      <c r="H43" s="57"/>
      <c r="J43" s="57"/>
      <c r="K43" s="57"/>
      <c r="O43" s="57"/>
      <c r="Q43" s="57"/>
      <c r="S43" s="57"/>
      <c r="W43" s="57"/>
    </row>
    <row r="44" spans="2:23" ht="18" x14ac:dyDescent="0.35">
      <c r="B44" s="57"/>
      <c r="C44" s="57"/>
      <c r="D44" s="57"/>
      <c r="E44" s="57"/>
      <c r="G44" s="57"/>
      <c r="H44" s="57"/>
      <c r="J44" s="57"/>
      <c r="K44" s="57"/>
      <c r="O44" s="57"/>
      <c r="Q44" s="57"/>
      <c r="S44" s="57"/>
      <c r="W44" s="57"/>
    </row>
    <row r="45" spans="2:23" ht="18" x14ac:dyDescent="0.35">
      <c r="B45" s="57"/>
      <c r="C45" s="57"/>
      <c r="D45" s="57"/>
      <c r="E45" s="57"/>
      <c r="G45" s="57"/>
      <c r="H45" s="57"/>
      <c r="J45" s="57"/>
      <c r="K45" s="57"/>
      <c r="O45" s="57"/>
      <c r="Q45" s="57"/>
      <c r="S45" s="57"/>
      <c r="W45" s="57"/>
    </row>
    <row r="46" spans="2:23" ht="18" x14ac:dyDescent="0.35">
      <c r="B46" s="57"/>
      <c r="C46" s="57"/>
      <c r="D46" s="57"/>
      <c r="E46" s="57"/>
      <c r="G46" s="57"/>
      <c r="H46" s="57"/>
      <c r="J46" s="57"/>
      <c r="K46" s="57"/>
      <c r="O46" s="57"/>
      <c r="Q46" s="57"/>
      <c r="S46" s="57"/>
      <c r="W46" s="57"/>
    </row>
    <row r="47" spans="2:23" ht="18" x14ac:dyDescent="0.35">
      <c r="B47" s="57"/>
      <c r="C47" s="57"/>
      <c r="D47" s="57"/>
      <c r="E47" s="57"/>
      <c r="G47" s="57"/>
      <c r="H47" s="57"/>
      <c r="J47" s="57"/>
      <c r="K47" s="57"/>
      <c r="O47" s="57"/>
      <c r="Q47" s="57"/>
      <c r="S47" s="57"/>
      <c r="W47" s="57"/>
    </row>
    <row r="48" spans="2:23" ht="18" x14ac:dyDescent="0.35">
      <c r="B48" s="57"/>
      <c r="C48" s="57"/>
      <c r="D48" s="57"/>
      <c r="E48" s="57"/>
      <c r="G48" s="57"/>
      <c r="H48" s="57"/>
      <c r="J48" s="57"/>
      <c r="K48" s="57"/>
      <c r="O48" s="57"/>
      <c r="Q48" s="57"/>
      <c r="S48" s="57"/>
      <c r="W48" s="57"/>
    </row>
    <row r="49" spans="2:23" ht="18" x14ac:dyDescent="0.35">
      <c r="B49" s="57"/>
      <c r="C49" s="57"/>
      <c r="D49" s="57"/>
      <c r="E49" s="57"/>
      <c r="G49" s="57"/>
      <c r="H49" s="57"/>
      <c r="J49" s="57"/>
      <c r="K49" s="57"/>
      <c r="O49" s="57"/>
      <c r="Q49" s="57"/>
      <c r="S49" s="57"/>
      <c r="W49" s="57"/>
    </row>
    <row r="50" spans="2:23" ht="18" x14ac:dyDescent="0.35">
      <c r="B50" s="57"/>
      <c r="C50" s="57"/>
      <c r="D50" s="57"/>
      <c r="E50" s="57"/>
      <c r="G50" s="57"/>
      <c r="H50" s="57"/>
      <c r="J50" s="57"/>
      <c r="K50" s="57"/>
      <c r="O50" s="57"/>
      <c r="Q50" s="57"/>
      <c r="S50" s="57"/>
      <c r="W50" s="57"/>
    </row>
    <row r="51" spans="2:23" ht="18" x14ac:dyDescent="0.35">
      <c r="B51" s="57"/>
      <c r="C51" s="57"/>
      <c r="D51" s="57"/>
      <c r="E51" s="57"/>
      <c r="G51" s="57"/>
      <c r="H51" s="57"/>
      <c r="J51" s="57"/>
      <c r="K51" s="57"/>
      <c r="O51" s="57"/>
      <c r="Q51" s="57"/>
      <c r="S51" s="57"/>
      <c r="W51" s="57"/>
    </row>
    <row r="52" spans="2:23" ht="18" x14ac:dyDescent="0.35">
      <c r="B52" s="57"/>
      <c r="C52" s="57"/>
      <c r="D52" s="57"/>
      <c r="E52" s="57"/>
      <c r="G52" s="57"/>
      <c r="H52" s="57"/>
      <c r="J52" s="57"/>
      <c r="K52" s="57"/>
      <c r="O52" s="57"/>
      <c r="Q52" s="57"/>
      <c r="S52" s="57"/>
      <c r="W52" s="57"/>
    </row>
    <row r="53" spans="2:23" ht="18" x14ac:dyDescent="0.35">
      <c r="B53" s="57"/>
      <c r="C53" s="57"/>
      <c r="D53" s="57"/>
      <c r="E53" s="57"/>
      <c r="G53" s="57"/>
      <c r="H53" s="57"/>
      <c r="J53" s="57"/>
      <c r="K53" s="57"/>
      <c r="O53" s="57"/>
      <c r="Q53" s="57"/>
      <c r="S53" s="57"/>
      <c r="W53" s="57"/>
    </row>
    <row r="54" spans="2:23" ht="18" x14ac:dyDescent="0.35">
      <c r="B54" s="57"/>
      <c r="C54" s="57"/>
      <c r="D54" s="57"/>
      <c r="E54" s="57"/>
      <c r="G54" s="57"/>
      <c r="H54" s="57"/>
      <c r="J54" s="57"/>
      <c r="K54" s="57"/>
      <c r="O54" s="57"/>
      <c r="Q54" s="57"/>
      <c r="S54" s="57"/>
      <c r="W54" s="57"/>
    </row>
    <row r="55" spans="2:23" ht="18" x14ac:dyDescent="0.35">
      <c r="B55" s="57"/>
      <c r="C55" s="57"/>
      <c r="D55" s="57"/>
      <c r="E55" s="57"/>
      <c r="G55" s="57"/>
      <c r="H55" s="57"/>
      <c r="J55" s="57"/>
      <c r="K55" s="57"/>
      <c r="O55" s="57"/>
      <c r="Q55" s="57"/>
      <c r="S55" s="57"/>
      <c r="W55" s="57"/>
    </row>
    <row r="56" spans="2:23" ht="18" x14ac:dyDescent="0.35">
      <c r="B56" s="57"/>
      <c r="C56" s="57"/>
      <c r="D56" s="57"/>
      <c r="E56" s="57"/>
      <c r="G56" s="57"/>
      <c r="H56" s="57"/>
      <c r="J56" s="57"/>
      <c r="K56" s="57"/>
      <c r="O56" s="57"/>
      <c r="Q56" s="57"/>
      <c r="S56" s="57"/>
      <c r="W56" s="57"/>
    </row>
    <row r="57" spans="2:23" ht="18" x14ac:dyDescent="0.35">
      <c r="B57" s="57"/>
      <c r="C57" s="57"/>
      <c r="D57" s="57"/>
      <c r="E57" s="57"/>
      <c r="G57" s="57"/>
      <c r="H57" s="57"/>
      <c r="J57" s="57"/>
      <c r="K57" s="57"/>
      <c r="O57" s="57"/>
      <c r="Q57" s="57"/>
      <c r="S57" s="57"/>
      <c r="W57" s="57"/>
    </row>
    <row r="58" spans="2:23" ht="18" x14ac:dyDescent="0.35">
      <c r="B58" s="57"/>
      <c r="C58" s="57"/>
      <c r="D58" s="57"/>
      <c r="E58" s="57"/>
      <c r="G58" s="57"/>
      <c r="H58" s="57"/>
      <c r="J58" s="57"/>
      <c r="K58" s="57"/>
      <c r="O58" s="57"/>
      <c r="Q58" s="57"/>
      <c r="S58" s="57"/>
      <c r="W58" s="57"/>
    </row>
    <row r="59" spans="2:23" ht="18" x14ac:dyDescent="0.35">
      <c r="B59" s="57"/>
      <c r="C59" s="57"/>
      <c r="D59" s="57"/>
      <c r="E59" s="57"/>
      <c r="G59" s="57"/>
      <c r="H59" s="57"/>
      <c r="J59" s="57"/>
      <c r="K59" s="57"/>
      <c r="O59" s="57"/>
      <c r="Q59" s="57"/>
      <c r="S59" s="57"/>
      <c r="W59" s="57"/>
    </row>
    <row r="60" spans="2:23" ht="18" x14ac:dyDescent="0.35">
      <c r="B60" s="57"/>
      <c r="C60" s="57"/>
      <c r="D60" s="57"/>
      <c r="E60" s="57"/>
      <c r="G60" s="57"/>
      <c r="H60" s="57"/>
      <c r="J60" s="57"/>
      <c r="K60" s="57"/>
      <c r="O60" s="57"/>
      <c r="Q60" s="57"/>
      <c r="S60" s="57"/>
      <c r="W60" s="57"/>
    </row>
    <row r="61" spans="2:23" ht="18" x14ac:dyDescent="0.35">
      <c r="B61" s="57"/>
      <c r="C61" s="57"/>
      <c r="D61" s="57"/>
      <c r="E61" s="57"/>
      <c r="G61" s="57"/>
      <c r="H61" s="57"/>
      <c r="J61" s="57"/>
      <c r="K61" s="57"/>
      <c r="O61" s="57"/>
      <c r="Q61" s="57"/>
      <c r="S61" s="57"/>
      <c r="W61" s="57"/>
    </row>
    <row r="62" spans="2:23" ht="18" x14ac:dyDescent="0.35">
      <c r="B62" s="57"/>
      <c r="C62" s="57"/>
      <c r="D62" s="57"/>
      <c r="E62" s="57"/>
      <c r="G62" s="57"/>
      <c r="H62" s="57"/>
      <c r="J62" s="57"/>
      <c r="K62" s="57"/>
      <c r="O62" s="57"/>
      <c r="Q62" s="57"/>
      <c r="S62" s="57"/>
      <c r="W62" s="57"/>
    </row>
    <row r="63" spans="2:23" ht="18" x14ac:dyDescent="0.35">
      <c r="B63" s="57"/>
      <c r="C63" s="57"/>
      <c r="D63" s="57"/>
      <c r="E63" s="57"/>
      <c r="G63" s="57"/>
      <c r="H63" s="57"/>
      <c r="J63" s="57"/>
      <c r="K63" s="57"/>
      <c r="O63" s="57"/>
      <c r="Q63" s="57"/>
      <c r="S63" s="57"/>
      <c r="W63" s="57"/>
    </row>
    <row r="64" spans="2:23" ht="18" x14ac:dyDescent="0.35">
      <c r="B64" s="57"/>
      <c r="C64" s="57"/>
      <c r="D64" s="57"/>
      <c r="E64" s="57"/>
      <c r="G64" s="57"/>
      <c r="H64" s="57"/>
      <c r="J64" s="57"/>
      <c r="K64" s="57"/>
      <c r="O64" s="57"/>
      <c r="Q64" s="57"/>
      <c r="S64" s="57"/>
      <c r="W64" s="57"/>
    </row>
    <row r="65" spans="2:23" ht="18" x14ac:dyDescent="0.35">
      <c r="B65" s="57"/>
      <c r="C65" s="57"/>
      <c r="D65" s="57"/>
      <c r="E65" s="57"/>
      <c r="G65" s="57"/>
      <c r="H65" s="57"/>
      <c r="J65" s="57"/>
      <c r="K65" s="57"/>
      <c r="O65" s="57"/>
      <c r="Q65" s="57"/>
      <c r="S65" s="57"/>
      <c r="W65" s="57"/>
    </row>
    <row r="66" spans="2:23" ht="18" x14ac:dyDescent="0.35">
      <c r="B66" s="57"/>
      <c r="C66" s="57"/>
      <c r="D66" s="57"/>
      <c r="E66" s="57"/>
      <c r="G66" s="57"/>
      <c r="H66" s="57"/>
      <c r="J66" s="57"/>
      <c r="K66" s="57"/>
      <c r="O66" s="57"/>
      <c r="Q66" s="57"/>
      <c r="S66" s="57"/>
      <c r="W66" s="57"/>
    </row>
    <row r="67" spans="2:23" ht="18" x14ac:dyDescent="0.35">
      <c r="B67" s="57"/>
      <c r="C67" s="57"/>
      <c r="D67" s="57"/>
      <c r="E67" s="57"/>
      <c r="G67" s="57"/>
      <c r="H67" s="57"/>
      <c r="J67" s="57"/>
      <c r="K67" s="57"/>
      <c r="O67" s="57"/>
      <c r="Q67" s="57"/>
      <c r="S67" s="57"/>
      <c r="W67" s="57"/>
    </row>
    <row r="68" spans="2:23" ht="18" x14ac:dyDescent="0.35">
      <c r="B68" s="57"/>
      <c r="C68" s="57"/>
      <c r="D68" s="57"/>
      <c r="E68" s="57"/>
      <c r="G68" s="57"/>
      <c r="H68" s="57"/>
      <c r="J68" s="57"/>
      <c r="K68" s="57"/>
      <c r="O68" s="57"/>
      <c r="Q68" s="57"/>
      <c r="S68" s="57"/>
      <c r="W68" s="57"/>
    </row>
    <row r="69" spans="2:23" ht="18" x14ac:dyDescent="0.35">
      <c r="B69" s="57"/>
      <c r="C69" s="57"/>
      <c r="D69" s="57"/>
      <c r="E69" s="57"/>
      <c r="G69" s="57"/>
      <c r="H69" s="57"/>
      <c r="J69" s="57"/>
      <c r="K69" s="57"/>
      <c r="O69" s="57"/>
      <c r="Q69" s="57"/>
      <c r="S69" s="57"/>
      <c r="W69" s="57"/>
    </row>
    <row r="70" spans="2:23" ht="18" x14ac:dyDescent="0.35">
      <c r="B70" s="57"/>
      <c r="C70" s="57"/>
      <c r="D70" s="57"/>
      <c r="E70" s="57"/>
      <c r="G70" s="57"/>
      <c r="H70" s="57"/>
      <c r="J70" s="57"/>
      <c r="K70" s="57"/>
      <c r="O70" s="57"/>
      <c r="Q70" s="57"/>
      <c r="S70" s="57"/>
      <c r="W70" s="57"/>
    </row>
    <row r="71" spans="2:23" ht="18" x14ac:dyDescent="0.35">
      <c r="B71" s="57"/>
      <c r="C71" s="57"/>
      <c r="D71" s="57"/>
      <c r="E71" s="57"/>
      <c r="G71" s="57"/>
      <c r="H71" s="57"/>
      <c r="J71" s="57"/>
      <c r="K71" s="57"/>
      <c r="O71" s="57"/>
      <c r="Q71" s="57"/>
      <c r="S71" s="57"/>
      <c r="W71" s="57"/>
    </row>
    <row r="72" spans="2:23" ht="18" x14ac:dyDescent="0.35">
      <c r="B72" s="57"/>
      <c r="C72" s="57"/>
      <c r="D72" s="57"/>
      <c r="E72" s="57"/>
      <c r="G72" s="57"/>
      <c r="H72" s="57"/>
      <c r="J72" s="57"/>
      <c r="K72" s="57"/>
      <c r="O72" s="57"/>
      <c r="Q72" s="57"/>
      <c r="S72" s="57"/>
      <c r="W72" s="57"/>
    </row>
    <row r="73" spans="2:23" ht="18" x14ac:dyDescent="0.35">
      <c r="B73" s="57"/>
      <c r="C73" s="57"/>
      <c r="D73" s="57"/>
      <c r="E73" s="57"/>
      <c r="G73" s="57"/>
      <c r="H73" s="57"/>
      <c r="J73" s="57"/>
      <c r="K73" s="57"/>
      <c r="O73" s="57"/>
      <c r="Q73" s="57"/>
      <c r="S73" s="57"/>
      <c r="W73" s="57"/>
    </row>
    <row r="74" spans="2:23" ht="18" x14ac:dyDescent="0.35">
      <c r="B74" s="57"/>
      <c r="C74" s="57"/>
      <c r="D74" s="57"/>
      <c r="E74" s="57"/>
      <c r="G74" s="57"/>
      <c r="H74" s="57"/>
      <c r="J74" s="57"/>
      <c r="K74" s="57"/>
      <c r="O74" s="57"/>
      <c r="Q74" s="57"/>
      <c r="S74" s="57"/>
      <c r="W74" s="57"/>
    </row>
    <row r="75" spans="2:23" ht="18" x14ac:dyDescent="0.35">
      <c r="B75" s="57"/>
      <c r="C75" s="57"/>
      <c r="D75" s="57"/>
      <c r="E75" s="57"/>
      <c r="G75" s="57"/>
      <c r="H75" s="57"/>
      <c r="J75" s="57"/>
      <c r="K75" s="57"/>
      <c r="O75" s="57"/>
      <c r="Q75" s="57"/>
      <c r="S75" s="57"/>
      <c r="W75" s="57"/>
    </row>
    <row r="76" spans="2:23" ht="18" x14ac:dyDescent="0.35">
      <c r="B76" s="57"/>
      <c r="C76" s="57"/>
      <c r="D76" s="57"/>
      <c r="E76" s="57"/>
      <c r="G76" s="57"/>
      <c r="H76" s="57"/>
      <c r="J76" s="57"/>
      <c r="K76" s="57"/>
      <c r="O76" s="57"/>
      <c r="Q76" s="57"/>
      <c r="S76" s="57"/>
      <c r="W76" s="57"/>
    </row>
    <row r="77" spans="2:23" ht="18" x14ac:dyDescent="0.35">
      <c r="B77" s="57"/>
      <c r="C77" s="57"/>
      <c r="D77" s="57"/>
      <c r="E77" s="57"/>
      <c r="G77" s="57"/>
      <c r="H77" s="57"/>
      <c r="J77" s="57"/>
      <c r="K77" s="57"/>
      <c r="O77" s="57"/>
      <c r="Q77" s="57"/>
      <c r="S77" s="57"/>
      <c r="W77" s="57"/>
    </row>
    <row r="78" spans="2:23" ht="18" x14ac:dyDescent="0.35">
      <c r="B78" s="57"/>
      <c r="C78" s="57"/>
      <c r="D78" s="57"/>
      <c r="E78" s="57"/>
      <c r="G78" s="57"/>
      <c r="H78" s="57"/>
      <c r="J78" s="57"/>
      <c r="K78" s="57"/>
      <c r="O78" s="57"/>
      <c r="Q78" s="57"/>
      <c r="S78" s="57"/>
      <c r="W78" s="57"/>
    </row>
    <row r="79" spans="2:23" ht="18" x14ac:dyDescent="0.35">
      <c r="B79" s="57"/>
      <c r="C79" s="57"/>
      <c r="D79" s="57"/>
      <c r="E79" s="57"/>
      <c r="G79" s="57"/>
      <c r="H79" s="57"/>
      <c r="J79" s="57"/>
      <c r="K79" s="57"/>
      <c r="O79" s="57"/>
      <c r="Q79" s="57"/>
      <c r="S79" s="57"/>
      <c r="W79" s="57"/>
    </row>
    <row r="80" spans="2:23" ht="18" x14ac:dyDescent="0.35">
      <c r="B80" s="57"/>
      <c r="C80" s="57"/>
      <c r="D80" s="57"/>
      <c r="E80" s="57"/>
      <c r="G80" s="57"/>
      <c r="H80" s="57"/>
      <c r="J80" s="57"/>
      <c r="K80" s="57"/>
      <c r="O80" s="57"/>
      <c r="Q80" s="57"/>
      <c r="S80" s="57"/>
      <c r="W80" s="57"/>
    </row>
    <row r="81" spans="2:23" ht="18" x14ac:dyDescent="0.35">
      <c r="B81" s="57"/>
      <c r="C81" s="57"/>
      <c r="D81" s="57"/>
      <c r="E81" s="57"/>
      <c r="G81" s="57"/>
      <c r="H81" s="57"/>
      <c r="J81" s="57"/>
      <c r="K81" s="57"/>
      <c r="O81" s="57"/>
      <c r="Q81" s="57"/>
      <c r="S81" s="57"/>
      <c r="W81" s="57"/>
    </row>
    <row r="82" spans="2:23" ht="18" x14ac:dyDescent="0.35">
      <c r="B82" s="57"/>
      <c r="C82" s="57"/>
      <c r="D82" s="57"/>
      <c r="E82" s="57"/>
      <c r="G82" s="57"/>
      <c r="H82" s="57"/>
      <c r="J82" s="57"/>
      <c r="K82" s="57"/>
      <c r="O82" s="57"/>
      <c r="Q82" s="57"/>
      <c r="S82" s="57"/>
      <c r="W82" s="57"/>
    </row>
    <row r="83" spans="2:23" ht="18" x14ac:dyDescent="0.35">
      <c r="B83" s="57"/>
      <c r="C83" s="57"/>
      <c r="D83" s="57"/>
      <c r="E83" s="57"/>
      <c r="G83" s="57"/>
      <c r="H83" s="57"/>
      <c r="J83" s="57"/>
      <c r="K83" s="57"/>
      <c r="O83" s="57"/>
      <c r="Q83" s="57"/>
      <c r="S83" s="57"/>
      <c r="W83" s="57"/>
    </row>
    <row r="84" spans="2:23" ht="18" x14ac:dyDescent="0.35">
      <c r="B84" s="57"/>
      <c r="C84" s="57"/>
      <c r="D84" s="57"/>
      <c r="E84" s="57"/>
      <c r="G84" s="57"/>
      <c r="H84" s="57"/>
      <c r="J84" s="57"/>
      <c r="K84" s="57"/>
      <c r="O84" s="57"/>
      <c r="Q84" s="57"/>
      <c r="S84" s="57"/>
      <c r="W84" s="57"/>
    </row>
    <row r="85" spans="2:23" ht="18" x14ac:dyDescent="0.35">
      <c r="B85" s="57"/>
      <c r="C85" s="57"/>
      <c r="D85" s="57"/>
      <c r="E85" s="57"/>
      <c r="G85" s="57"/>
      <c r="H85" s="57"/>
      <c r="J85" s="57"/>
      <c r="K85" s="57"/>
      <c r="O85" s="57"/>
      <c r="Q85" s="57"/>
      <c r="S85" s="57"/>
      <c r="W85" s="57"/>
    </row>
    <row r="86" spans="2:23" ht="18" x14ac:dyDescent="0.35">
      <c r="B86" s="57"/>
      <c r="C86" s="57"/>
      <c r="D86" s="57"/>
      <c r="E86" s="57"/>
      <c r="G86" s="57"/>
      <c r="H86" s="57"/>
      <c r="J86" s="57"/>
      <c r="K86" s="57"/>
      <c r="O86" s="57"/>
      <c r="Q86" s="57"/>
      <c r="S86" s="57"/>
      <c r="W86" s="57"/>
    </row>
    <row r="87" spans="2:23" ht="18" x14ac:dyDescent="0.35">
      <c r="B87" s="57"/>
      <c r="C87" s="57"/>
      <c r="D87" s="57"/>
      <c r="E87" s="57"/>
      <c r="G87" s="57"/>
      <c r="H87" s="57"/>
      <c r="J87" s="57"/>
      <c r="K87" s="57"/>
      <c r="O87" s="57"/>
      <c r="Q87" s="57"/>
      <c r="S87" s="57"/>
      <c r="W87" s="57"/>
    </row>
    <row r="88" spans="2:23" ht="18" x14ac:dyDescent="0.35">
      <c r="B88" s="57"/>
      <c r="C88" s="57"/>
      <c r="D88" s="57"/>
      <c r="E88" s="57"/>
      <c r="G88" s="57"/>
      <c r="H88" s="57"/>
      <c r="J88" s="57"/>
      <c r="K88" s="57"/>
      <c r="O88" s="57"/>
      <c r="Q88" s="57"/>
      <c r="S88" s="57"/>
      <c r="W88" s="57"/>
    </row>
    <row r="89" spans="2:23" ht="18" x14ac:dyDescent="0.35">
      <c r="B89" s="57"/>
      <c r="C89" s="57"/>
      <c r="D89" s="57"/>
      <c r="E89" s="57"/>
      <c r="G89" s="57"/>
      <c r="H89" s="57"/>
      <c r="J89" s="57"/>
      <c r="K89" s="57"/>
      <c r="O89" s="57"/>
      <c r="Q89" s="57"/>
      <c r="S89" s="57"/>
      <c r="W89" s="57"/>
    </row>
    <row r="90" spans="2:23" ht="18" x14ac:dyDescent="0.35">
      <c r="B90" s="57"/>
      <c r="C90" s="57"/>
      <c r="D90" s="57"/>
      <c r="E90" s="57"/>
      <c r="G90" s="57"/>
      <c r="H90" s="57"/>
      <c r="J90" s="57"/>
      <c r="K90" s="57"/>
      <c r="O90" s="57"/>
      <c r="Q90" s="57"/>
      <c r="S90" s="57"/>
      <c r="W90" s="57"/>
    </row>
    <row r="91" spans="2:23" ht="18" x14ac:dyDescent="0.35">
      <c r="B91" s="57"/>
      <c r="C91" s="57"/>
      <c r="D91" s="57"/>
      <c r="E91" s="57"/>
      <c r="G91" s="57"/>
      <c r="H91" s="57"/>
      <c r="J91" s="57"/>
      <c r="K91" s="57"/>
      <c r="O91" s="57"/>
      <c r="Q91" s="57"/>
      <c r="S91" s="57"/>
      <c r="W91" s="57"/>
    </row>
    <row r="92" spans="2:23" ht="18" x14ac:dyDescent="0.35">
      <c r="B92" s="57"/>
      <c r="C92" s="57"/>
      <c r="D92" s="57"/>
      <c r="E92" s="57"/>
      <c r="G92" s="57"/>
      <c r="H92" s="57"/>
      <c r="J92" s="57"/>
      <c r="K92" s="57"/>
      <c r="O92" s="57"/>
      <c r="Q92" s="57"/>
      <c r="S92" s="57"/>
      <c r="W92" s="57"/>
    </row>
    <row r="93" spans="2:23" ht="18" x14ac:dyDescent="0.35">
      <c r="B93" s="57"/>
      <c r="C93" s="57"/>
      <c r="D93" s="57"/>
      <c r="E93" s="57"/>
      <c r="G93" s="57"/>
      <c r="H93" s="57"/>
      <c r="J93" s="57"/>
      <c r="K93" s="57"/>
      <c r="O93" s="57"/>
      <c r="Q93" s="57"/>
      <c r="S93" s="57"/>
      <c r="W93" s="57"/>
    </row>
    <row r="94" spans="2:23" ht="18" x14ac:dyDescent="0.35">
      <c r="B94" s="57"/>
      <c r="C94" s="57"/>
      <c r="D94" s="57"/>
      <c r="E94" s="57"/>
      <c r="G94" s="57"/>
      <c r="H94" s="57"/>
      <c r="J94" s="57"/>
      <c r="K94" s="57"/>
      <c r="O94" s="57"/>
      <c r="Q94" s="57"/>
      <c r="S94" s="57"/>
      <c r="W94" s="57"/>
    </row>
    <row r="95" spans="2:23" ht="18" x14ac:dyDescent="0.35">
      <c r="B95" s="57"/>
      <c r="C95" s="57"/>
      <c r="D95" s="57"/>
      <c r="E95" s="57"/>
      <c r="G95" s="57"/>
      <c r="H95" s="57"/>
      <c r="J95" s="57"/>
      <c r="K95" s="57"/>
      <c r="O95" s="57"/>
      <c r="Q95" s="57"/>
      <c r="S95" s="57"/>
      <c r="W95" s="57"/>
    </row>
    <row r="96" spans="2:23" ht="18" x14ac:dyDescent="0.35">
      <c r="B96" s="57"/>
      <c r="C96" s="57"/>
      <c r="D96" s="57"/>
      <c r="E96" s="57"/>
      <c r="G96" s="57"/>
      <c r="H96" s="57"/>
      <c r="J96" s="57"/>
      <c r="K96" s="57"/>
      <c r="O96" s="57"/>
      <c r="Q96" s="57"/>
      <c r="S96" s="57"/>
      <c r="W96" s="57"/>
    </row>
    <row r="97" spans="2:23" ht="18" x14ac:dyDescent="0.35">
      <c r="B97" s="57"/>
      <c r="C97" s="57"/>
      <c r="D97" s="57"/>
      <c r="E97" s="57"/>
      <c r="G97" s="57"/>
      <c r="H97" s="57"/>
      <c r="J97" s="57"/>
      <c r="K97" s="57"/>
      <c r="O97" s="57"/>
      <c r="Q97" s="57"/>
      <c r="S97" s="57"/>
      <c r="W97" s="57"/>
    </row>
    <row r="98" spans="2:23" ht="18" x14ac:dyDescent="0.35">
      <c r="B98" s="57"/>
      <c r="C98" s="57"/>
      <c r="D98" s="57"/>
      <c r="E98" s="57"/>
      <c r="G98" s="57"/>
      <c r="H98" s="57"/>
      <c r="J98" s="57"/>
      <c r="K98" s="57"/>
      <c r="O98" s="57"/>
      <c r="Q98" s="57"/>
      <c r="S98" s="57"/>
      <c r="W98" s="57"/>
    </row>
    <row r="99" spans="2:23" ht="18" x14ac:dyDescent="0.35">
      <c r="B99" s="57"/>
      <c r="C99" s="57"/>
      <c r="D99" s="57"/>
      <c r="E99" s="57"/>
      <c r="G99" s="57"/>
      <c r="H99" s="57"/>
      <c r="J99" s="57"/>
      <c r="K99" s="57"/>
      <c r="O99" s="57"/>
      <c r="Q99" s="57"/>
      <c r="S99" s="57"/>
      <c r="W99" s="57"/>
    </row>
    <row r="100" spans="2:23" ht="18" x14ac:dyDescent="0.35">
      <c r="B100" s="57"/>
      <c r="C100" s="57"/>
      <c r="D100" s="57"/>
      <c r="E100" s="57"/>
      <c r="G100" s="57"/>
      <c r="H100" s="57"/>
      <c r="J100" s="57"/>
      <c r="K100" s="57"/>
      <c r="O100" s="57"/>
      <c r="Q100" s="57"/>
      <c r="S100" s="57"/>
      <c r="W100" s="57"/>
    </row>
    <row r="101" spans="2:23" ht="18" x14ac:dyDescent="0.35">
      <c r="B101" s="57"/>
      <c r="C101" s="57"/>
      <c r="D101" s="57"/>
      <c r="E101" s="57"/>
      <c r="G101" s="57"/>
      <c r="H101" s="57"/>
      <c r="J101" s="57"/>
      <c r="K101" s="57"/>
      <c r="O101" s="57"/>
      <c r="Q101" s="57"/>
      <c r="S101" s="57"/>
      <c r="W101" s="57"/>
    </row>
    <row r="102" spans="2:23" ht="18" x14ac:dyDescent="0.35">
      <c r="B102" s="57"/>
      <c r="C102" s="57"/>
      <c r="D102" s="57"/>
      <c r="E102" s="57"/>
      <c r="G102" s="57"/>
      <c r="H102" s="57"/>
      <c r="J102" s="57"/>
      <c r="K102" s="57"/>
      <c r="O102" s="57"/>
      <c r="Q102" s="57"/>
      <c r="S102" s="57"/>
      <c r="W102" s="57"/>
    </row>
    <row r="103" spans="2:23" ht="18" x14ac:dyDescent="0.35">
      <c r="B103" s="57"/>
      <c r="C103" s="57"/>
      <c r="D103" s="57"/>
      <c r="E103" s="57"/>
      <c r="G103" s="57"/>
      <c r="H103" s="57"/>
      <c r="J103" s="57"/>
      <c r="K103" s="57"/>
      <c r="O103" s="57"/>
      <c r="Q103" s="57"/>
      <c r="S103" s="57"/>
      <c r="W103" s="57"/>
    </row>
    <row r="104" spans="2:23" ht="18" x14ac:dyDescent="0.35">
      <c r="B104" s="57"/>
      <c r="C104" s="57"/>
      <c r="D104" s="57"/>
      <c r="E104" s="57"/>
      <c r="G104" s="57"/>
      <c r="H104" s="57"/>
      <c r="J104" s="57"/>
      <c r="K104" s="57"/>
      <c r="O104" s="57"/>
      <c r="Q104" s="57"/>
      <c r="S104" s="57"/>
      <c r="W104" s="57"/>
    </row>
    <row r="105" spans="2:23" ht="18" x14ac:dyDescent="0.35">
      <c r="B105" s="57"/>
      <c r="C105" s="57"/>
      <c r="D105" s="57"/>
      <c r="E105" s="57"/>
      <c r="G105" s="57"/>
      <c r="H105" s="57"/>
      <c r="J105" s="57"/>
      <c r="K105" s="57"/>
      <c r="O105" s="57"/>
      <c r="Q105" s="57"/>
      <c r="S105" s="57"/>
      <c r="W105" s="57"/>
    </row>
    <row r="106" spans="2:23" ht="18" x14ac:dyDescent="0.35">
      <c r="B106" s="57"/>
      <c r="C106" s="57"/>
      <c r="D106" s="57"/>
      <c r="E106" s="57"/>
      <c r="G106" s="57"/>
      <c r="H106" s="57"/>
      <c r="J106" s="57"/>
      <c r="K106" s="57"/>
      <c r="O106" s="57"/>
      <c r="Q106" s="57"/>
      <c r="S106" s="57"/>
      <c r="W106" s="57"/>
    </row>
    <row r="107" spans="2:23" ht="18" x14ac:dyDescent="0.35">
      <c r="B107" s="57"/>
      <c r="C107" s="57"/>
      <c r="D107" s="57"/>
      <c r="E107" s="57"/>
      <c r="G107" s="57"/>
      <c r="H107" s="57"/>
      <c r="J107" s="57"/>
      <c r="K107" s="57"/>
      <c r="O107" s="57"/>
      <c r="Q107" s="57"/>
      <c r="S107" s="57"/>
      <c r="W107" s="57"/>
    </row>
    <row r="108" spans="2:23" ht="18" x14ac:dyDescent="0.35">
      <c r="B108" s="57"/>
      <c r="C108" s="57"/>
      <c r="D108" s="57"/>
      <c r="E108" s="57"/>
      <c r="G108" s="57"/>
      <c r="H108" s="57"/>
      <c r="J108" s="57"/>
      <c r="K108" s="57"/>
      <c r="O108" s="57"/>
      <c r="Q108" s="57"/>
      <c r="S108" s="57"/>
      <c r="W108" s="57"/>
    </row>
    <row r="109" spans="2:23" ht="18" x14ac:dyDescent="0.35">
      <c r="B109" s="57"/>
      <c r="C109" s="57"/>
      <c r="D109" s="57"/>
      <c r="E109" s="57"/>
      <c r="G109" s="57"/>
      <c r="H109" s="57"/>
      <c r="J109" s="57"/>
      <c r="K109" s="57"/>
      <c r="O109" s="57"/>
      <c r="Q109" s="57"/>
      <c r="S109" s="57"/>
      <c r="W109" s="57"/>
    </row>
    <row r="110" spans="2:23" ht="18" x14ac:dyDescent="0.35">
      <c r="B110" s="57"/>
      <c r="C110" s="57"/>
      <c r="D110" s="57"/>
      <c r="E110" s="57"/>
      <c r="G110" s="57"/>
      <c r="H110" s="57"/>
      <c r="J110" s="57"/>
      <c r="K110" s="57"/>
      <c r="O110" s="57"/>
      <c r="Q110" s="57"/>
      <c r="S110" s="57"/>
      <c r="W110" s="57"/>
    </row>
    <row r="111" spans="2:23" ht="18" x14ac:dyDescent="0.35">
      <c r="B111" s="57"/>
      <c r="C111" s="57"/>
      <c r="D111" s="57"/>
      <c r="E111" s="57"/>
      <c r="G111" s="57"/>
      <c r="H111" s="57"/>
      <c r="J111" s="57"/>
      <c r="K111" s="57"/>
      <c r="O111" s="57"/>
      <c r="Q111" s="57"/>
      <c r="S111" s="57"/>
      <c r="W111" s="57"/>
    </row>
    <row r="112" spans="2:23" ht="18" x14ac:dyDescent="0.35">
      <c r="B112" s="57"/>
      <c r="C112" s="57"/>
      <c r="D112" s="57"/>
      <c r="E112" s="57"/>
      <c r="G112" s="57"/>
      <c r="H112" s="57"/>
      <c r="J112" s="57"/>
      <c r="K112" s="57"/>
      <c r="O112" s="57"/>
      <c r="Q112" s="57"/>
      <c r="S112" s="57"/>
      <c r="W112" s="57"/>
    </row>
    <row r="113" spans="2:23" ht="18" x14ac:dyDescent="0.35">
      <c r="B113" s="57"/>
      <c r="C113" s="57"/>
      <c r="D113" s="57"/>
      <c r="E113" s="57"/>
      <c r="G113" s="57"/>
      <c r="H113" s="57"/>
      <c r="J113" s="57"/>
      <c r="K113" s="57"/>
      <c r="O113" s="57"/>
      <c r="Q113" s="57"/>
      <c r="S113" s="57"/>
      <c r="W113" s="57"/>
    </row>
    <row r="114" spans="2:23" ht="18" x14ac:dyDescent="0.35">
      <c r="B114" s="57"/>
      <c r="C114" s="57"/>
      <c r="D114" s="57"/>
      <c r="E114" s="57"/>
      <c r="G114" s="57"/>
      <c r="H114" s="57"/>
      <c r="J114" s="57"/>
      <c r="K114" s="57"/>
      <c r="O114" s="57"/>
      <c r="Q114" s="57"/>
      <c r="S114" s="57"/>
      <c r="W114" s="57"/>
    </row>
    <row r="115" spans="2:23" ht="18" x14ac:dyDescent="0.35">
      <c r="B115" s="57"/>
      <c r="C115" s="57"/>
      <c r="D115" s="57"/>
      <c r="E115" s="57"/>
      <c r="G115" s="57"/>
      <c r="H115" s="57"/>
      <c r="J115" s="57"/>
      <c r="K115" s="57"/>
      <c r="O115" s="57"/>
      <c r="Q115" s="57"/>
      <c r="S115" s="57"/>
      <c r="W115" s="57"/>
    </row>
    <row r="116" spans="2:23" ht="18" x14ac:dyDescent="0.35">
      <c r="B116" s="57"/>
      <c r="C116" s="57"/>
      <c r="D116" s="57"/>
      <c r="E116" s="57"/>
      <c r="G116" s="57"/>
      <c r="H116" s="57"/>
      <c r="J116" s="57"/>
      <c r="K116" s="57"/>
      <c r="O116" s="57"/>
      <c r="Q116" s="57"/>
      <c r="S116" s="57"/>
      <c r="W116" s="57"/>
    </row>
    <row r="117" spans="2:23" ht="18" x14ac:dyDescent="0.35">
      <c r="B117" s="57"/>
      <c r="C117" s="57"/>
      <c r="D117" s="57"/>
      <c r="E117" s="57"/>
      <c r="G117" s="57"/>
      <c r="H117" s="57"/>
      <c r="J117" s="57"/>
      <c r="K117" s="57"/>
      <c r="O117" s="57"/>
      <c r="Q117" s="57"/>
      <c r="S117" s="57"/>
      <c r="W117" s="57"/>
    </row>
    <row r="118" spans="2:23" ht="18" x14ac:dyDescent="0.35">
      <c r="B118" s="57"/>
      <c r="C118" s="57"/>
      <c r="D118" s="57"/>
      <c r="E118" s="57"/>
      <c r="G118" s="57"/>
      <c r="H118" s="57"/>
      <c r="J118" s="57"/>
      <c r="K118" s="57"/>
      <c r="O118" s="57"/>
      <c r="Q118" s="57"/>
      <c r="S118" s="57"/>
      <c r="W118" s="57"/>
    </row>
    <row r="119" spans="2:23" ht="18" x14ac:dyDescent="0.35">
      <c r="B119" s="57"/>
      <c r="C119" s="57"/>
      <c r="D119" s="57"/>
      <c r="E119" s="57"/>
      <c r="G119" s="57"/>
      <c r="H119" s="57"/>
      <c r="J119" s="57"/>
      <c r="K119" s="57"/>
      <c r="O119" s="57"/>
      <c r="Q119" s="57"/>
      <c r="S119" s="57"/>
      <c r="W119" s="57"/>
    </row>
    <row r="120" spans="2:23" ht="18" x14ac:dyDescent="0.35">
      <c r="B120" s="57"/>
      <c r="C120" s="57"/>
      <c r="D120" s="57"/>
      <c r="E120" s="57"/>
      <c r="G120" s="57"/>
      <c r="H120" s="57"/>
      <c r="J120" s="57"/>
      <c r="K120" s="57"/>
      <c r="O120" s="57"/>
      <c r="Q120" s="57"/>
      <c r="S120" s="57"/>
      <c r="W120" s="57"/>
    </row>
    <row r="121" spans="2:23" ht="18" x14ac:dyDescent="0.35">
      <c r="B121" s="57"/>
      <c r="C121" s="57"/>
      <c r="D121" s="57"/>
      <c r="E121" s="57"/>
      <c r="G121" s="57"/>
      <c r="H121" s="57"/>
      <c r="J121" s="57"/>
      <c r="K121" s="57"/>
      <c r="O121" s="57"/>
      <c r="Q121" s="57"/>
      <c r="S121" s="57"/>
      <c r="W121" s="57"/>
    </row>
    <row r="122" spans="2:23" ht="18" x14ac:dyDescent="0.35">
      <c r="B122" s="57"/>
      <c r="C122" s="57"/>
      <c r="D122" s="57"/>
      <c r="E122" s="57"/>
      <c r="G122" s="57"/>
      <c r="H122" s="57"/>
      <c r="J122" s="57"/>
      <c r="K122" s="57"/>
      <c r="O122" s="57"/>
      <c r="Q122" s="57"/>
      <c r="S122" s="57"/>
      <c r="W122" s="57"/>
    </row>
    <row r="123" spans="2:23" ht="18" x14ac:dyDescent="0.35">
      <c r="B123" s="57"/>
      <c r="C123" s="57"/>
      <c r="D123" s="57"/>
      <c r="E123" s="57"/>
      <c r="G123" s="57"/>
      <c r="H123" s="57"/>
      <c r="J123" s="57"/>
      <c r="K123" s="57"/>
      <c r="O123" s="57"/>
      <c r="Q123" s="57"/>
      <c r="S123" s="57"/>
      <c r="W123" s="57"/>
    </row>
    <row r="124" spans="2:23" ht="18" x14ac:dyDescent="0.35">
      <c r="B124" s="57"/>
      <c r="C124" s="57"/>
      <c r="D124" s="57"/>
      <c r="E124" s="57"/>
      <c r="G124" s="57"/>
      <c r="H124" s="57"/>
      <c r="J124" s="57"/>
      <c r="K124" s="57"/>
      <c r="O124" s="57"/>
      <c r="Q124" s="57"/>
      <c r="S124" s="57"/>
      <c r="W124" s="57"/>
    </row>
    <row r="125" spans="2:23" ht="18" x14ac:dyDescent="0.35">
      <c r="B125" s="57"/>
      <c r="C125" s="57"/>
      <c r="D125" s="57"/>
      <c r="E125" s="57"/>
      <c r="G125" s="57"/>
      <c r="H125" s="57"/>
      <c r="J125" s="57"/>
      <c r="K125" s="57"/>
      <c r="O125" s="57"/>
      <c r="Q125" s="57"/>
      <c r="S125" s="57"/>
      <c r="W125" s="57"/>
    </row>
    <row r="126" spans="2:23" ht="18" x14ac:dyDescent="0.35">
      <c r="B126" s="57"/>
      <c r="C126" s="57"/>
      <c r="D126" s="57"/>
      <c r="E126" s="57"/>
      <c r="G126" s="57"/>
      <c r="H126" s="57"/>
      <c r="J126" s="57"/>
      <c r="K126" s="57"/>
      <c r="O126" s="57"/>
      <c r="Q126" s="57"/>
      <c r="S126" s="57"/>
      <c r="W126" s="57"/>
    </row>
    <row r="127" spans="2:23" ht="18" x14ac:dyDescent="0.35">
      <c r="B127" s="57"/>
      <c r="C127" s="57"/>
      <c r="D127" s="57"/>
      <c r="E127" s="57"/>
      <c r="G127" s="57"/>
      <c r="H127" s="57"/>
      <c r="J127" s="57"/>
      <c r="K127" s="57"/>
      <c r="O127" s="57"/>
      <c r="Q127" s="57"/>
      <c r="S127" s="57"/>
      <c r="W127" s="57"/>
    </row>
    <row r="128" spans="2:23" ht="18" x14ac:dyDescent="0.35">
      <c r="B128" s="57"/>
      <c r="C128" s="57"/>
      <c r="D128" s="57"/>
      <c r="E128" s="57"/>
      <c r="G128" s="57"/>
      <c r="H128" s="57"/>
      <c r="J128" s="57"/>
      <c r="K128" s="57"/>
      <c r="O128" s="57"/>
      <c r="Q128" s="57"/>
      <c r="S128" s="57"/>
      <c r="W128" s="57"/>
    </row>
    <row r="129" spans="2:23" ht="18" x14ac:dyDescent="0.35">
      <c r="B129" s="57"/>
      <c r="C129" s="57"/>
      <c r="D129" s="57"/>
      <c r="E129" s="57"/>
      <c r="G129" s="57"/>
      <c r="H129" s="57"/>
      <c r="J129" s="57"/>
      <c r="K129" s="57"/>
      <c r="O129" s="57"/>
      <c r="Q129" s="57"/>
      <c r="S129" s="57"/>
      <c r="W129" s="57"/>
    </row>
    <row r="130" spans="2:23" ht="18" x14ac:dyDescent="0.35">
      <c r="B130" s="57"/>
      <c r="C130" s="57"/>
      <c r="D130" s="57"/>
      <c r="E130" s="57"/>
      <c r="G130" s="57"/>
      <c r="H130" s="57"/>
      <c r="J130" s="57"/>
      <c r="K130" s="57"/>
      <c r="O130" s="57"/>
      <c r="Q130" s="57"/>
      <c r="S130" s="57"/>
      <c r="W130" s="57"/>
    </row>
    <row r="131" spans="2:23" ht="18" x14ac:dyDescent="0.35">
      <c r="B131" s="57"/>
      <c r="C131" s="57"/>
      <c r="D131" s="57"/>
      <c r="E131" s="57"/>
      <c r="G131" s="57"/>
      <c r="H131" s="57"/>
      <c r="J131" s="57"/>
      <c r="K131" s="57"/>
      <c r="O131" s="57"/>
      <c r="Q131" s="57"/>
      <c r="S131" s="57"/>
      <c r="W131" s="57"/>
    </row>
    <row r="132" spans="2:23" ht="18" x14ac:dyDescent="0.35">
      <c r="B132" s="57"/>
      <c r="C132" s="57"/>
      <c r="D132" s="57"/>
      <c r="E132" s="57"/>
      <c r="G132" s="57"/>
      <c r="H132" s="57"/>
      <c r="J132" s="57"/>
      <c r="K132" s="57"/>
      <c r="O132" s="57"/>
      <c r="Q132" s="57"/>
      <c r="S132" s="57"/>
      <c r="W132" s="57"/>
    </row>
    <row r="133" spans="2:23" ht="18" x14ac:dyDescent="0.35">
      <c r="B133" s="57"/>
      <c r="C133" s="57"/>
      <c r="D133" s="57"/>
      <c r="E133" s="57"/>
      <c r="G133" s="57"/>
      <c r="H133" s="57"/>
      <c r="J133" s="57"/>
      <c r="K133" s="57"/>
      <c r="O133" s="57"/>
      <c r="Q133" s="57"/>
      <c r="S133" s="57"/>
      <c r="W133" s="57"/>
    </row>
    <row r="134" spans="2:23" ht="18" x14ac:dyDescent="0.35">
      <c r="B134" s="57"/>
      <c r="C134" s="57"/>
      <c r="D134" s="57"/>
      <c r="E134" s="57"/>
      <c r="G134" s="57"/>
      <c r="H134" s="57"/>
      <c r="J134" s="57"/>
      <c r="K134" s="57"/>
      <c r="O134" s="57"/>
      <c r="Q134" s="57"/>
      <c r="S134" s="57"/>
      <c r="W134" s="57"/>
    </row>
    <row r="135" spans="2:23" ht="18" x14ac:dyDescent="0.35">
      <c r="B135" s="57"/>
      <c r="C135" s="57"/>
      <c r="D135" s="57"/>
      <c r="E135" s="57"/>
      <c r="G135" s="57"/>
      <c r="H135" s="57"/>
      <c r="J135" s="57"/>
      <c r="K135" s="57"/>
      <c r="O135" s="57"/>
      <c r="Q135" s="57"/>
      <c r="S135" s="57"/>
      <c r="W135" s="57"/>
    </row>
    <row r="136" spans="2:23" ht="18" x14ac:dyDescent="0.35">
      <c r="B136" s="57"/>
      <c r="C136" s="57"/>
      <c r="D136" s="57"/>
      <c r="E136" s="57"/>
      <c r="G136" s="57"/>
      <c r="H136" s="57"/>
      <c r="J136" s="57"/>
      <c r="K136" s="57"/>
      <c r="O136" s="57"/>
      <c r="Q136" s="57"/>
      <c r="S136" s="57"/>
      <c r="W136" s="57"/>
    </row>
    <row r="137" spans="2:23" ht="18" x14ac:dyDescent="0.35">
      <c r="B137" s="57"/>
      <c r="C137" s="57"/>
      <c r="D137" s="57"/>
      <c r="E137" s="57"/>
      <c r="G137" s="57"/>
      <c r="H137" s="57"/>
      <c r="J137" s="57"/>
      <c r="K137" s="57"/>
      <c r="O137" s="57"/>
      <c r="Q137" s="57"/>
      <c r="S137" s="57"/>
      <c r="W137" s="57"/>
    </row>
    <row r="138" spans="2:23" ht="18" x14ac:dyDescent="0.35">
      <c r="B138" s="57"/>
      <c r="C138" s="57"/>
      <c r="D138" s="57"/>
      <c r="E138" s="57"/>
      <c r="G138" s="57"/>
      <c r="H138" s="57"/>
      <c r="J138" s="57"/>
      <c r="K138" s="57"/>
      <c r="O138" s="57"/>
      <c r="Q138" s="57"/>
      <c r="S138" s="57"/>
      <c r="W138" s="57"/>
    </row>
    <row r="139" spans="2:23" ht="18" x14ac:dyDescent="0.35">
      <c r="B139" s="57"/>
      <c r="C139" s="57"/>
      <c r="D139" s="57"/>
      <c r="E139" s="57"/>
      <c r="G139" s="57"/>
      <c r="H139" s="57"/>
      <c r="J139" s="57"/>
      <c r="K139" s="57"/>
      <c r="O139" s="57"/>
      <c r="Q139" s="57"/>
      <c r="S139" s="57"/>
      <c r="W139" s="57"/>
    </row>
    <row r="140" spans="2:23" ht="18" x14ac:dyDescent="0.35">
      <c r="B140" s="57"/>
      <c r="C140" s="57"/>
      <c r="D140" s="57"/>
      <c r="E140" s="57"/>
      <c r="G140" s="57"/>
      <c r="H140" s="57"/>
      <c r="J140" s="57"/>
      <c r="K140" s="57"/>
      <c r="O140" s="57"/>
      <c r="Q140" s="57"/>
      <c r="S140" s="57"/>
      <c r="W140" s="57"/>
    </row>
    <row r="141" spans="2:23" ht="18" x14ac:dyDescent="0.35">
      <c r="B141" s="57"/>
      <c r="C141" s="57"/>
      <c r="D141" s="57"/>
      <c r="E141" s="57"/>
      <c r="G141" s="57"/>
      <c r="H141" s="57"/>
      <c r="J141" s="57"/>
      <c r="K141" s="57"/>
      <c r="O141" s="57"/>
      <c r="Q141" s="57"/>
      <c r="S141" s="57"/>
      <c r="W141" s="57"/>
    </row>
    <row r="142" spans="2:23" ht="18" x14ac:dyDescent="0.35">
      <c r="B142" s="57"/>
      <c r="C142" s="57"/>
      <c r="D142" s="57"/>
      <c r="E142" s="57"/>
      <c r="G142" s="57"/>
      <c r="H142" s="57"/>
      <c r="J142" s="57"/>
      <c r="K142" s="57"/>
      <c r="O142" s="57"/>
      <c r="Q142" s="57"/>
      <c r="S142" s="57"/>
      <c r="W142" s="57"/>
    </row>
    <row r="143" spans="2:23" ht="18" x14ac:dyDescent="0.35">
      <c r="B143" s="57"/>
      <c r="C143" s="57"/>
      <c r="D143" s="57"/>
      <c r="E143" s="57"/>
      <c r="G143" s="57"/>
      <c r="H143" s="57"/>
      <c r="J143" s="57"/>
      <c r="K143" s="57"/>
      <c r="O143" s="57"/>
      <c r="Q143" s="57"/>
      <c r="S143" s="57"/>
      <c r="W143" s="57"/>
    </row>
    <row r="144" spans="2:23" ht="18" x14ac:dyDescent="0.35">
      <c r="B144" s="57"/>
      <c r="C144" s="57"/>
      <c r="D144" s="57"/>
      <c r="E144" s="57"/>
      <c r="G144" s="57"/>
      <c r="H144" s="57"/>
      <c r="J144" s="57"/>
      <c r="K144" s="57"/>
      <c r="O144" s="57"/>
      <c r="Q144" s="57"/>
      <c r="S144" s="57"/>
      <c r="W144" s="57"/>
    </row>
    <row r="145" spans="2:23" ht="18" x14ac:dyDescent="0.35">
      <c r="B145" s="57"/>
      <c r="C145" s="57"/>
      <c r="D145" s="57"/>
      <c r="E145" s="57"/>
      <c r="G145" s="57"/>
      <c r="H145" s="57"/>
      <c r="J145" s="57"/>
      <c r="K145" s="57"/>
      <c r="O145" s="57"/>
      <c r="Q145" s="57"/>
      <c r="S145" s="57"/>
      <c r="W145" s="57"/>
    </row>
    <row r="146" spans="2:23" ht="18" x14ac:dyDescent="0.35">
      <c r="B146" s="57"/>
      <c r="C146" s="57"/>
      <c r="D146" s="57"/>
      <c r="E146" s="57"/>
      <c r="G146" s="57"/>
      <c r="H146" s="57"/>
      <c r="J146" s="57"/>
      <c r="K146" s="57"/>
      <c r="O146" s="57"/>
      <c r="Q146" s="57"/>
      <c r="S146" s="57"/>
      <c r="W146" s="57"/>
    </row>
    <row r="147" spans="2:23" ht="18" x14ac:dyDescent="0.35">
      <c r="B147" s="57"/>
      <c r="C147" s="57"/>
      <c r="D147" s="57"/>
      <c r="E147" s="57"/>
      <c r="G147" s="57"/>
      <c r="H147" s="57"/>
      <c r="J147" s="57"/>
      <c r="K147" s="57"/>
      <c r="O147" s="57"/>
      <c r="Q147" s="57"/>
      <c r="S147" s="57"/>
      <c r="W147" s="57"/>
    </row>
    <row r="148" spans="2:23" ht="18" x14ac:dyDescent="0.35">
      <c r="B148" s="57"/>
      <c r="C148" s="57"/>
      <c r="D148" s="57"/>
      <c r="E148" s="57"/>
      <c r="G148" s="57"/>
      <c r="H148" s="57"/>
      <c r="J148" s="57"/>
      <c r="K148" s="57"/>
      <c r="O148" s="57"/>
      <c r="Q148" s="57"/>
      <c r="S148" s="57"/>
      <c r="W148" s="57"/>
    </row>
    <row r="149" spans="2:23" ht="18" x14ac:dyDescent="0.35">
      <c r="B149" s="57"/>
      <c r="C149" s="57"/>
      <c r="D149" s="57"/>
      <c r="E149" s="57"/>
      <c r="G149" s="57"/>
      <c r="H149" s="57"/>
      <c r="J149" s="57"/>
      <c r="K149" s="57"/>
      <c r="O149" s="57"/>
      <c r="Q149" s="57"/>
      <c r="S149" s="57"/>
      <c r="W149" s="57"/>
    </row>
    <row r="150" spans="2:23" ht="18" x14ac:dyDescent="0.35">
      <c r="B150" s="57"/>
      <c r="C150" s="57"/>
      <c r="D150" s="57"/>
      <c r="E150" s="57"/>
      <c r="G150" s="57"/>
      <c r="H150" s="57"/>
      <c r="J150" s="57"/>
      <c r="K150" s="57"/>
      <c r="O150" s="57"/>
      <c r="Q150" s="57"/>
      <c r="S150" s="57"/>
      <c r="W150" s="57"/>
    </row>
    <row r="151" spans="2:23" ht="18" x14ac:dyDescent="0.35">
      <c r="B151" s="57"/>
      <c r="C151" s="57"/>
      <c r="D151" s="57"/>
      <c r="E151" s="57"/>
      <c r="G151" s="57"/>
      <c r="H151" s="57"/>
      <c r="J151" s="57"/>
      <c r="K151" s="57"/>
      <c r="O151" s="57"/>
      <c r="Q151" s="57"/>
      <c r="S151" s="57"/>
      <c r="W151" s="57"/>
    </row>
    <row r="152" spans="2:23" ht="18" x14ac:dyDescent="0.35">
      <c r="B152" s="57"/>
      <c r="C152" s="57"/>
      <c r="D152" s="57"/>
      <c r="E152" s="57"/>
      <c r="G152" s="57"/>
      <c r="H152" s="57"/>
      <c r="J152" s="57"/>
      <c r="K152" s="57"/>
      <c r="O152" s="57"/>
      <c r="Q152" s="57"/>
      <c r="S152" s="57"/>
      <c r="W152" s="57"/>
    </row>
    <row r="153" spans="2:23" ht="18" x14ac:dyDescent="0.35">
      <c r="B153" s="57"/>
      <c r="C153" s="57"/>
      <c r="D153" s="57"/>
      <c r="E153" s="57"/>
      <c r="G153" s="57"/>
      <c r="H153" s="57"/>
      <c r="J153" s="57"/>
      <c r="K153" s="57"/>
      <c r="O153" s="57"/>
      <c r="Q153" s="57"/>
      <c r="S153" s="57"/>
      <c r="W153" s="57"/>
    </row>
    <row r="154" spans="2:23" ht="18" x14ac:dyDescent="0.35">
      <c r="B154" s="57"/>
      <c r="C154" s="57"/>
      <c r="D154" s="57"/>
      <c r="E154" s="57"/>
      <c r="G154" s="57"/>
      <c r="H154" s="57"/>
      <c r="J154" s="57"/>
      <c r="K154" s="57"/>
      <c r="O154" s="57"/>
      <c r="Q154" s="57"/>
      <c r="S154" s="57"/>
      <c r="W154" s="57"/>
    </row>
    <row r="155" spans="2:23" ht="18" x14ac:dyDescent="0.35">
      <c r="B155" s="57"/>
      <c r="C155" s="57"/>
      <c r="D155" s="57"/>
      <c r="E155" s="57"/>
      <c r="G155" s="57"/>
      <c r="H155" s="57"/>
      <c r="J155" s="57"/>
      <c r="K155" s="57"/>
      <c r="O155" s="57"/>
      <c r="Q155" s="57"/>
      <c r="S155" s="57"/>
      <c r="W155" s="57"/>
    </row>
    <row r="156" spans="2:23" ht="18" x14ac:dyDescent="0.35">
      <c r="B156" s="57"/>
      <c r="C156" s="57"/>
      <c r="D156" s="57"/>
      <c r="E156" s="57"/>
      <c r="G156" s="57"/>
      <c r="H156" s="57"/>
      <c r="J156" s="57"/>
      <c r="K156" s="57"/>
      <c r="O156" s="57"/>
      <c r="Q156" s="57"/>
      <c r="S156" s="57"/>
      <c r="W156" s="57"/>
    </row>
    <row r="157" spans="2:23" ht="18" x14ac:dyDescent="0.35">
      <c r="B157" s="57"/>
      <c r="C157" s="57"/>
      <c r="D157" s="57"/>
      <c r="E157" s="57"/>
      <c r="G157" s="57"/>
      <c r="H157" s="57"/>
      <c r="J157" s="57"/>
      <c r="K157" s="57"/>
      <c r="O157" s="57"/>
      <c r="Q157" s="57"/>
      <c r="S157" s="57"/>
      <c r="W157" s="57"/>
    </row>
    <row r="158" spans="2:23" ht="18" x14ac:dyDescent="0.35">
      <c r="B158" s="57"/>
      <c r="C158" s="57"/>
      <c r="D158" s="57"/>
      <c r="E158" s="57"/>
      <c r="G158" s="57"/>
      <c r="H158" s="57"/>
      <c r="J158" s="57"/>
      <c r="K158" s="57"/>
      <c r="O158" s="57"/>
      <c r="Q158" s="57"/>
      <c r="S158" s="57"/>
      <c r="W158" s="57"/>
    </row>
    <row r="159" spans="2:23" ht="18" x14ac:dyDescent="0.35">
      <c r="B159" s="57"/>
      <c r="C159" s="57"/>
      <c r="D159" s="57"/>
      <c r="E159" s="57"/>
      <c r="G159" s="57"/>
      <c r="H159" s="57"/>
      <c r="J159" s="57"/>
      <c r="K159" s="57"/>
      <c r="O159" s="57"/>
      <c r="Q159" s="57"/>
      <c r="S159" s="57"/>
      <c r="W159" s="57"/>
    </row>
    <row r="160" spans="2:23" ht="18" x14ac:dyDescent="0.35">
      <c r="B160" s="57"/>
      <c r="C160" s="57"/>
      <c r="D160" s="57"/>
      <c r="E160" s="57"/>
      <c r="G160" s="57"/>
      <c r="H160" s="57"/>
      <c r="J160" s="57"/>
      <c r="K160" s="57"/>
      <c r="O160" s="57"/>
      <c r="Q160" s="57"/>
      <c r="S160" s="57"/>
      <c r="W160" s="57"/>
    </row>
    <row r="161" spans="2:23" ht="18" x14ac:dyDescent="0.35">
      <c r="B161" s="57"/>
      <c r="C161" s="57"/>
      <c r="D161" s="57"/>
      <c r="E161" s="57"/>
      <c r="G161" s="57"/>
      <c r="H161" s="57"/>
      <c r="J161" s="57"/>
      <c r="K161" s="57"/>
      <c r="O161" s="57"/>
      <c r="Q161" s="57"/>
      <c r="S161" s="57"/>
      <c r="W161" s="57"/>
    </row>
    <row r="162" spans="2:23" ht="18" x14ac:dyDescent="0.35">
      <c r="B162" s="57"/>
      <c r="C162" s="57"/>
      <c r="D162" s="57"/>
      <c r="E162" s="57"/>
      <c r="G162" s="57"/>
      <c r="H162" s="57"/>
      <c r="J162" s="57"/>
      <c r="K162" s="57"/>
      <c r="O162" s="57"/>
      <c r="Q162" s="57"/>
      <c r="S162" s="57"/>
      <c r="W162" s="57"/>
    </row>
    <row r="163" spans="2:23" ht="18" x14ac:dyDescent="0.35">
      <c r="B163" s="57"/>
      <c r="C163" s="57"/>
      <c r="D163" s="57"/>
      <c r="E163" s="57"/>
      <c r="G163" s="57"/>
      <c r="H163" s="57"/>
      <c r="J163" s="57"/>
      <c r="K163" s="57"/>
      <c r="O163" s="57"/>
      <c r="Q163" s="57"/>
      <c r="S163" s="57"/>
      <c r="W163" s="57"/>
    </row>
    <row r="164" spans="2:23" ht="18" x14ac:dyDescent="0.35">
      <c r="B164" s="57"/>
      <c r="C164" s="57"/>
      <c r="D164" s="57"/>
      <c r="E164" s="57"/>
      <c r="G164" s="57"/>
      <c r="H164" s="57"/>
      <c r="J164" s="57"/>
      <c r="K164" s="57"/>
      <c r="O164" s="57"/>
      <c r="Q164" s="57"/>
      <c r="S164" s="57"/>
      <c r="W164" s="57"/>
    </row>
    <row r="165" spans="2:23" ht="18" x14ac:dyDescent="0.35">
      <c r="B165" s="57"/>
      <c r="C165" s="57"/>
      <c r="D165" s="57"/>
      <c r="E165" s="57"/>
      <c r="G165" s="57"/>
      <c r="H165" s="57"/>
      <c r="J165" s="57"/>
      <c r="K165" s="57"/>
      <c r="O165" s="57"/>
      <c r="Q165" s="57"/>
      <c r="S165" s="57"/>
      <c r="W165" s="57"/>
    </row>
    <row r="166" spans="2:23" ht="18" x14ac:dyDescent="0.35">
      <c r="B166" s="57"/>
      <c r="C166" s="57"/>
      <c r="D166" s="57"/>
      <c r="E166" s="57"/>
      <c r="G166" s="57"/>
      <c r="H166" s="57"/>
      <c r="J166" s="57"/>
      <c r="K166" s="57"/>
      <c r="O166" s="57"/>
      <c r="Q166" s="57"/>
      <c r="S166" s="57"/>
      <c r="W166" s="57"/>
    </row>
    <row r="167" spans="2:23" ht="18" x14ac:dyDescent="0.35">
      <c r="B167" s="57"/>
      <c r="C167" s="57"/>
      <c r="D167" s="57"/>
      <c r="E167" s="57"/>
      <c r="G167" s="57"/>
      <c r="H167" s="57"/>
      <c r="J167" s="57"/>
      <c r="K167" s="57"/>
      <c r="O167" s="57"/>
      <c r="Q167" s="57"/>
      <c r="S167" s="57"/>
      <c r="W167" s="57"/>
    </row>
    <row r="168" spans="2:23" ht="18" x14ac:dyDescent="0.35">
      <c r="B168" s="57"/>
      <c r="C168" s="57"/>
      <c r="D168" s="57"/>
      <c r="E168" s="57"/>
      <c r="G168" s="57"/>
      <c r="H168" s="57"/>
      <c r="J168" s="57"/>
      <c r="K168" s="57"/>
      <c r="O168" s="57"/>
      <c r="Q168" s="57"/>
      <c r="S168" s="57"/>
      <c r="W168" s="57"/>
    </row>
    <row r="169" spans="2:23" ht="18" x14ac:dyDescent="0.35">
      <c r="B169" s="57"/>
      <c r="C169" s="57"/>
      <c r="D169" s="57"/>
      <c r="E169" s="57"/>
      <c r="G169" s="57"/>
      <c r="H169" s="57"/>
      <c r="J169" s="57"/>
      <c r="K169" s="57"/>
      <c r="O169" s="57"/>
      <c r="Q169" s="57"/>
      <c r="S169" s="57"/>
      <c r="W169" s="57"/>
    </row>
    <row r="170" spans="2:23" ht="18" x14ac:dyDescent="0.35">
      <c r="B170" s="57"/>
      <c r="C170" s="57"/>
      <c r="D170" s="57"/>
      <c r="E170" s="57"/>
      <c r="G170" s="57"/>
      <c r="H170" s="57"/>
      <c r="J170" s="57"/>
      <c r="K170" s="57"/>
      <c r="O170" s="57"/>
      <c r="Q170" s="57"/>
      <c r="S170" s="57"/>
      <c r="W170" s="57"/>
    </row>
    <row r="171" spans="2:23" ht="18" x14ac:dyDescent="0.35">
      <c r="B171" s="57"/>
      <c r="C171" s="57"/>
      <c r="D171" s="57"/>
      <c r="E171" s="57"/>
      <c r="G171" s="57"/>
      <c r="H171" s="57"/>
      <c r="J171" s="57"/>
      <c r="K171" s="57"/>
      <c r="O171" s="57"/>
      <c r="Q171" s="57"/>
      <c r="S171" s="57"/>
      <c r="W171" s="57"/>
    </row>
    <row r="172" spans="2:23" ht="18" x14ac:dyDescent="0.35">
      <c r="B172" s="57"/>
      <c r="C172" s="57"/>
      <c r="D172" s="57"/>
      <c r="E172" s="57"/>
      <c r="G172" s="57"/>
      <c r="H172" s="57"/>
      <c r="J172" s="57"/>
      <c r="K172" s="57"/>
      <c r="O172" s="57"/>
      <c r="Q172" s="57"/>
      <c r="S172" s="57"/>
      <c r="W172" s="57"/>
    </row>
    <row r="173" spans="2:23" ht="18" x14ac:dyDescent="0.35">
      <c r="B173" s="57"/>
      <c r="C173" s="57"/>
      <c r="D173" s="57"/>
      <c r="E173" s="57"/>
      <c r="G173" s="57"/>
      <c r="H173" s="57"/>
      <c r="J173" s="57"/>
      <c r="K173" s="57"/>
      <c r="O173" s="57"/>
      <c r="Q173" s="57"/>
      <c r="S173" s="57"/>
      <c r="W173" s="57"/>
    </row>
    <row r="174" spans="2:23" ht="18" x14ac:dyDescent="0.35">
      <c r="B174" s="57"/>
      <c r="C174" s="57"/>
      <c r="D174" s="57"/>
      <c r="E174" s="57"/>
      <c r="G174" s="57"/>
      <c r="H174" s="57"/>
      <c r="J174" s="57"/>
      <c r="K174" s="57"/>
      <c r="O174" s="57"/>
      <c r="Q174" s="57"/>
      <c r="S174" s="57"/>
      <c r="W174" s="57"/>
    </row>
    <row r="175" spans="2:23" ht="18" x14ac:dyDescent="0.35">
      <c r="B175" s="57"/>
      <c r="C175" s="57"/>
      <c r="D175" s="57"/>
      <c r="E175" s="57"/>
      <c r="G175" s="57"/>
      <c r="H175" s="57"/>
      <c r="J175" s="57"/>
      <c r="K175" s="57"/>
      <c r="O175" s="57"/>
      <c r="Q175" s="57"/>
      <c r="S175" s="57"/>
      <c r="W175" s="57"/>
    </row>
    <row r="176" spans="2:23" ht="18" x14ac:dyDescent="0.35">
      <c r="B176" s="57"/>
      <c r="C176" s="57"/>
      <c r="D176" s="57"/>
      <c r="E176" s="57"/>
      <c r="G176" s="57"/>
      <c r="H176" s="57"/>
      <c r="J176" s="57"/>
      <c r="K176" s="57"/>
      <c r="O176" s="57"/>
      <c r="Q176" s="57"/>
      <c r="S176" s="57"/>
      <c r="W176" s="57"/>
    </row>
    <row r="177" spans="2:23" ht="18" x14ac:dyDescent="0.35">
      <c r="B177" s="57"/>
      <c r="C177" s="57"/>
      <c r="D177" s="57"/>
      <c r="E177" s="57"/>
      <c r="G177" s="57"/>
      <c r="H177" s="57"/>
      <c r="J177" s="57"/>
      <c r="K177" s="57"/>
      <c r="O177" s="57"/>
      <c r="Q177" s="57"/>
      <c r="S177" s="57"/>
      <c r="W177" s="57"/>
    </row>
    <row r="178" spans="2:23" ht="18" x14ac:dyDescent="0.35">
      <c r="B178" s="57"/>
      <c r="C178" s="57"/>
      <c r="D178" s="57"/>
      <c r="E178" s="57"/>
      <c r="G178" s="57"/>
      <c r="H178" s="57"/>
      <c r="J178" s="57"/>
      <c r="K178" s="57"/>
      <c r="O178" s="57"/>
      <c r="Q178" s="57"/>
      <c r="S178" s="57"/>
      <c r="W178" s="57"/>
    </row>
    <row r="179" spans="2:23" ht="18" x14ac:dyDescent="0.35">
      <c r="B179" s="57"/>
      <c r="C179" s="57"/>
      <c r="D179" s="57"/>
      <c r="E179" s="57"/>
      <c r="G179" s="57"/>
      <c r="H179" s="57"/>
      <c r="J179" s="57"/>
      <c r="K179" s="57"/>
      <c r="O179" s="57"/>
      <c r="Q179" s="57"/>
      <c r="S179" s="57"/>
      <c r="W179" s="57"/>
    </row>
    <row r="180" spans="2:23" ht="18" x14ac:dyDescent="0.35">
      <c r="B180" s="57"/>
      <c r="C180" s="57"/>
      <c r="D180" s="57"/>
      <c r="E180" s="57"/>
      <c r="G180" s="57"/>
      <c r="H180" s="57"/>
      <c r="J180" s="57"/>
      <c r="K180" s="57"/>
      <c r="O180" s="57"/>
      <c r="Q180" s="57"/>
      <c r="S180" s="57"/>
      <c r="W180" s="57"/>
    </row>
    <row r="181" spans="2:23" ht="18" x14ac:dyDescent="0.35">
      <c r="B181" s="57"/>
      <c r="C181" s="57"/>
      <c r="D181" s="57"/>
      <c r="E181" s="57"/>
      <c r="G181" s="57"/>
      <c r="H181" s="57"/>
      <c r="J181" s="57"/>
      <c r="K181" s="57"/>
      <c r="O181" s="57"/>
      <c r="Q181" s="57"/>
      <c r="S181" s="57"/>
      <c r="W181" s="57"/>
    </row>
    <row r="182" spans="2:23" ht="18" x14ac:dyDescent="0.35">
      <c r="B182" s="57"/>
      <c r="C182" s="57"/>
      <c r="D182" s="57"/>
      <c r="E182" s="57"/>
      <c r="G182" s="57"/>
      <c r="H182" s="57"/>
      <c r="J182" s="57"/>
      <c r="K182" s="57"/>
      <c r="O182" s="57"/>
      <c r="Q182" s="57"/>
      <c r="S182" s="57"/>
      <c r="W182" s="57"/>
    </row>
    <row r="183" spans="2:23" ht="18" x14ac:dyDescent="0.35">
      <c r="B183" s="57"/>
      <c r="C183" s="57"/>
      <c r="D183" s="57"/>
      <c r="E183" s="57"/>
      <c r="G183" s="57"/>
      <c r="H183" s="57"/>
      <c r="J183" s="57"/>
      <c r="K183" s="57"/>
      <c r="O183" s="57"/>
      <c r="Q183" s="57"/>
      <c r="S183" s="57"/>
      <c r="W183" s="57"/>
    </row>
    <row r="184" spans="2:23" ht="18" x14ac:dyDescent="0.35">
      <c r="B184" s="57"/>
      <c r="C184" s="57"/>
      <c r="D184" s="57"/>
      <c r="E184" s="57"/>
      <c r="G184" s="57"/>
      <c r="H184" s="57"/>
      <c r="J184" s="57"/>
      <c r="K184" s="57"/>
      <c r="O184" s="57"/>
      <c r="Q184" s="57"/>
      <c r="S184" s="57"/>
      <c r="W184" s="57"/>
    </row>
    <row r="185" spans="2:23" ht="18" x14ac:dyDescent="0.35">
      <c r="B185" s="57"/>
      <c r="C185" s="57"/>
      <c r="D185" s="57"/>
      <c r="E185" s="57"/>
      <c r="G185" s="57"/>
      <c r="H185" s="57"/>
      <c r="J185" s="57"/>
      <c r="K185" s="57"/>
      <c r="O185" s="57"/>
      <c r="Q185" s="57"/>
      <c r="S185" s="57"/>
      <c r="W185" s="57"/>
    </row>
    <row r="186" spans="2:23" ht="18" x14ac:dyDescent="0.35">
      <c r="B186" s="57"/>
      <c r="C186" s="57"/>
      <c r="D186" s="57"/>
      <c r="E186" s="57"/>
      <c r="G186" s="57"/>
      <c r="H186" s="57"/>
      <c r="J186" s="57"/>
      <c r="K186" s="57"/>
      <c r="O186" s="57"/>
      <c r="Q186" s="57"/>
      <c r="S186" s="57"/>
      <c r="W186" s="57"/>
    </row>
    <row r="187" spans="2:23" ht="18" x14ac:dyDescent="0.35">
      <c r="B187" s="57"/>
      <c r="C187" s="57"/>
      <c r="D187" s="57"/>
      <c r="E187" s="57"/>
      <c r="G187" s="57"/>
      <c r="H187" s="57"/>
      <c r="J187" s="57"/>
      <c r="K187" s="57"/>
      <c r="O187" s="57"/>
      <c r="Q187" s="57"/>
      <c r="S187" s="57"/>
      <c r="W187" s="57"/>
    </row>
    <row r="188" spans="2:23" ht="18" x14ac:dyDescent="0.35">
      <c r="B188" s="57"/>
      <c r="C188" s="57"/>
      <c r="D188" s="57"/>
      <c r="E188" s="57"/>
      <c r="G188" s="57"/>
      <c r="H188" s="57"/>
      <c r="J188" s="57"/>
      <c r="K188" s="57"/>
      <c r="O188" s="57"/>
      <c r="Q188" s="57"/>
      <c r="S188" s="57"/>
      <c r="W188" s="57"/>
    </row>
    <row r="189" spans="2:23" ht="18" x14ac:dyDescent="0.35">
      <c r="B189" s="57"/>
      <c r="C189" s="57"/>
      <c r="D189" s="57"/>
      <c r="E189" s="57"/>
      <c r="G189" s="57"/>
      <c r="H189" s="57"/>
      <c r="J189" s="57"/>
      <c r="K189" s="57"/>
      <c r="O189" s="57"/>
      <c r="Q189" s="57"/>
      <c r="S189" s="57"/>
      <c r="W189" s="57"/>
    </row>
    <row r="190" spans="2:23" ht="18" x14ac:dyDescent="0.35">
      <c r="B190" s="57"/>
      <c r="C190" s="57"/>
      <c r="D190" s="57"/>
      <c r="E190" s="57"/>
      <c r="G190" s="57"/>
      <c r="H190" s="57"/>
      <c r="J190" s="57"/>
      <c r="K190" s="57"/>
      <c r="O190" s="57"/>
      <c r="Q190" s="57"/>
      <c r="S190" s="57"/>
      <c r="W190" s="57"/>
    </row>
    <row r="191" spans="2:23" ht="18" x14ac:dyDescent="0.35">
      <c r="B191" s="57"/>
      <c r="C191" s="57"/>
      <c r="D191" s="57"/>
      <c r="E191" s="57"/>
      <c r="G191" s="57"/>
      <c r="H191" s="57"/>
      <c r="J191" s="57"/>
      <c r="K191" s="57"/>
      <c r="O191" s="57"/>
      <c r="Q191" s="57"/>
      <c r="S191" s="57"/>
      <c r="W191" s="57"/>
    </row>
    <row r="192" spans="2:23" ht="18" x14ac:dyDescent="0.35">
      <c r="B192" s="57"/>
      <c r="C192" s="57"/>
      <c r="D192" s="57"/>
      <c r="E192" s="57"/>
      <c r="G192" s="57"/>
      <c r="H192" s="57"/>
      <c r="J192" s="57"/>
      <c r="K192" s="57"/>
      <c r="O192" s="57"/>
      <c r="Q192" s="57"/>
      <c r="S192" s="57"/>
      <c r="W192" s="57"/>
    </row>
    <row r="193" spans="2:23" ht="18" x14ac:dyDescent="0.35">
      <c r="B193" s="57"/>
      <c r="C193" s="57"/>
      <c r="D193" s="57"/>
      <c r="E193" s="57"/>
      <c r="G193" s="57"/>
      <c r="H193" s="57"/>
      <c r="J193" s="57"/>
      <c r="K193" s="57"/>
      <c r="O193" s="57"/>
      <c r="Q193" s="57"/>
      <c r="S193" s="57"/>
      <c r="W193" s="57"/>
    </row>
    <row r="194" spans="2:23" ht="18" x14ac:dyDescent="0.35">
      <c r="B194" s="57"/>
      <c r="C194" s="57"/>
      <c r="D194" s="57"/>
      <c r="E194" s="57"/>
      <c r="G194" s="57"/>
      <c r="H194" s="57"/>
      <c r="J194" s="57"/>
      <c r="K194" s="57"/>
      <c r="O194" s="57"/>
      <c r="Q194" s="57"/>
      <c r="S194" s="57"/>
      <c r="W194" s="57"/>
    </row>
    <row r="195" spans="2:23" ht="18" x14ac:dyDescent="0.35">
      <c r="B195" s="57"/>
      <c r="C195" s="57"/>
      <c r="D195" s="57"/>
      <c r="E195" s="57"/>
      <c r="G195" s="57"/>
      <c r="H195" s="57"/>
      <c r="J195" s="57"/>
      <c r="K195" s="57"/>
      <c r="O195" s="57"/>
      <c r="Q195" s="57"/>
      <c r="S195" s="57"/>
      <c r="W195" s="57"/>
    </row>
    <row r="196" spans="2:23" ht="18" x14ac:dyDescent="0.35">
      <c r="B196" s="57"/>
      <c r="C196" s="57"/>
      <c r="D196" s="57"/>
      <c r="E196" s="57"/>
      <c r="G196" s="57"/>
      <c r="H196" s="57"/>
      <c r="J196" s="57"/>
      <c r="K196" s="57"/>
      <c r="O196" s="57"/>
      <c r="Q196" s="57"/>
      <c r="S196" s="57"/>
      <c r="W196" s="57"/>
    </row>
    <row r="197" spans="2:23" ht="18" x14ac:dyDescent="0.35">
      <c r="B197" s="57"/>
      <c r="C197" s="57"/>
      <c r="D197" s="57"/>
      <c r="E197" s="57"/>
      <c r="G197" s="57"/>
      <c r="H197" s="57"/>
      <c r="J197" s="57"/>
      <c r="K197" s="57"/>
      <c r="O197" s="57"/>
      <c r="Q197" s="57"/>
      <c r="S197" s="57"/>
      <c r="W197" s="57"/>
    </row>
    <row r="198" spans="2:23" ht="18" x14ac:dyDescent="0.35">
      <c r="B198" s="57"/>
      <c r="C198" s="57"/>
      <c r="D198" s="57"/>
      <c r="E198" s="57"/>
      <c r="G198" s="57"/>
      <c r="H198" s="57"/>
      <c r="J198" s="57"/>
      <c r="K198" s="57"/>
      <c r="O198" s="57"/>
      <c r="Q198" s="57"/>
      <c r="S198" s="57"/>
      <c r="W198" s="57"/>
    </row>
    <row r="199" spans="2:23" ht="18" x14ac:dyDescent="0.35">
      <c r="B199" s="57"/>
      <c r="C199" s="57"/>
      <c r="D199" s="57"/>
      <c r="E199" s="57"/>
      <c r="G199" s="57"/>
      <c r="H199" s="57"/>
      <c r="J199" s="57"/>
      <c r="K199" s="57"/>
      <c r="O199" s="57"/>
      <c r="Q199" s="57"/>
      <c r="S199" s="57"/>
      <c r="W199" s="57"/>
    </row>
    <row r="200" spans="2:23" ht="18" x14ac:dyDescent="0.35">
      <c r="B200" s="57"/>
      <c r="C200" s="57"/>
      <c r="D200" s="57"/>
      <c r="E200" s="57"/>
      <c r="G200" s="57"/>
      <c r="H200" s="57"/>
      <c r="J200" s="57"/>
      <c r="K200" s="57"/>
      <c r="O200" s="57"/>
      <c r="Q200" s="57"/>
      <c r="S200" s="57"/>
      <c r="W200" s="57"/>
    </row>
    <row r="201" spans="2:23" ht="18" x14ac:dyDescent="0.35">
      <c r="B201" s="57"/>
      <c r="C201" s="57"/>
      <c r="D201" s="57"/>
      <c r="E201" s="57"/>
      <c r="G201" s="57"/>
      <c r="H201" s="57"/>
      <c r="J201" s="57"/>
      <c r="K201" s="57"/>
      <c r="O201" s="57"/>
      <c r="Q201" s="57"/>
      <c r="S201" s="57"/>
      <c r="W201" s="57"/>
    </row>
    <row r="202" spans="2:23" ht="18" x14ac:dyDescent="0.35">
      <c r="B202" s="57"/>
      <c r="C202" s="57"/>
      <c r="D202" s="57"/>
      <c r="E202" s="57"/>
      <c r="G202" s="57"/>
      <c r="H202" s="57"/>
      <c r="J202" s="57"/>
      <c r="K202" s="57"/>
      <c r="O202" s="57"/>
      <c r="Q202" s="57"/>
      <c r="S202" s="57"/>
      <c r="W202" s="57"/>
    </row>
    <row r="203" spans="2:23" ht="18" x14ac:dyDescent="0.35">
      <c r="B203" s="57"/>
      <c r="C203" s="57"/>
      <c r="D203" s="57"/>
      <c r="E203" s="57"/>
      <c r="G203" s="57"/>
      <c r="H203" s="57"/>
      <c r="J203" s="57"/>
      <c r="K203" s="57"/>
      <c r="O203" s="57"/>
      <c r="Q203" s="57"/>
      <c r="S203" s="57"/>
      <c r="W203" s="57"/>
    </row>
    <row r="204" spans="2:23" ht="18" x14ac:dyDescent="0.35">
      <c r="B204" s="57"/>
      <c r="C204" s="57"/>
      <c r="D204" s="57"/>
      <c r="E204" s="57"/>
      <c r="G204" s="57"/>
      <c r="H204" s="57"/>
      <c r="J204" s="57"/>
      <c r="K204" s="57"/>
      <c r="O204" s="57"/>
      <c r="Q204" s="57"/>
      <c r="S204" s="57"/>
      <c r="W204" s="57"/>
    </row>
    <row r="205" spans="2:23" ht="18" x14ac:dyDescent="0.35">
      <c r="B205" s="57"/>
      <c r="C205" s="57"/>
      <c r="D205" s="57"/>
      <c r="E205" s="57"/>
      <c r="G205" s="57"/>
      <c r="H205" s="57"/>
      <c r="J205" s="57"/>
      <c r="K205" s="57"/>
      <c r="O205" s="57"/>
      <c r="Q205" s="57"/>
      <c r="S205" s="57"/>
      <c r="W205" s="57"/>
    </row>
    <row r="206" spans="2:23" ht="18" x14ac:dyDescent="0.35">
      <c r="B206" s="57"/>
      <c r="C206" s="57"/>
      <c r="D206" s="57"/>
      <c r="E206" s="57"/>
      <c r="G206" s="57"/>
      <c r="H206" s="57"/>
      <c r="J206" s="57"/>
      <c r="K206" s="57"/>
      <c r="O206" s="57"/>
      <c r="Q206" s="57"/>
      <c r="S206" s="57"/>
      <c r="W206" s="57"/>
    </row>
    <row r="207" spans="2:23" ht="18" x14ac:dyDescent="0.35">
      <c r="B207" s="57"/>
      <c r="C207" s="57"/>
      <c r="D207" s="57"/>
      <c r="E207" s="57"/>
      <c r="G207" s="57"/>
      <c r="H207" s="57"/>
      <c r="J207" s="57"/>
      <c r="K207" s="57"/>
      <c r="O207" s="57"/>
      <c r="Q207" s="57"/>
      <c r="S207" s="57"/>
      <c r="W207" s="57"/>
    </row>
    <row r="208" spans="2:23" ht="18" x14ac:dyDescent="0.35">
      <c r="B208" s="57"/>
      <c r="C208" s="57"/>
      <c r="D208" s="57"/>
      <c r="E208" s="57"/>
      <c r="G208" s="57"/>
      <c r="H208" s="57"/>
      <c r="J208" s="57"/>
      <c r="K208" s="57"/>
      <c r="O208" s="57"/>
      <c r="Q208" s="57"/>
      <c r="S208" s="57"/>
      <c r="W208" s="57"/>
    </row>
    <row r="209" spans="2:23" ht="18" x14ac:dyDescent="0.35">
      <c r="B209" s="57"/>
      <c r="C209" s="57"/>
      <c r="D209" s="57"/>
      <c r="E209" s="57"/>
      <c r="G209" s="57"/>
      <c r="H209" s="57"/>
      <c r="J209" s="57"/>
      <c r="K209" s="57"/>
      <c r="O209" s="57"/>
      <c r="Q209" s="57"/>
      <c r="S209" s="57"/>
      <c r="W209" s="57"/>
    </row>
    <row r="210" spans="2:23" ht="18" x14ac:dyDescent="0.35">
      <c r="B210" s="57"/>
      <c r="C210" s="57"/>
      <c r="D210" s="57"/>
      <c r="E210" s="57"/>
      <c r="G210" s="57"/>
      <c r="H210" s="57"/>
      <c r="J210" s="57"/>
      <c r="K210" s="57"/>
      <c r="O210" s="57"/>
      <c r="Q210" s="57"/>
      <c r="S210" s="57"/>
      <c r="W210" s="57"/>
    </row>
    <row r="211" spans="2:23" ht="18" x14ac:dyDescent="0.35">
      <c r="B211" s="57"/>
      <c r="C211" s="57"/>
      <c r="D211" s="57"/>
      <c r="E211" s="57"/>
      <c r="G211" s="57"/>
      <c r="H211" s="57"/>
      <c r="J211" s="57"/>
      <c r="K211" s="57"/>
      <c r="O211" s="57"/>
      <c r="Q211" s="57"/>
      <c r="S211" s="57"/>
      <c r="W211" s="57"/>
    </row>
    <row r="212" spans="2:23" ht="18" x14ac:dyDescent="0.35">
      <c r="B212" s="57"/>
      <c r="C212" s="57"/>
      <c r="D212" s="57"/>
      <c r="E212" s="57"/>
      <c r="G212" s="57"/>
      <c r="H212" s="57"/>
      <c r="J212" s="57"/>
      <c r="K212" s="57"/>
      <c r="O212" s="57"/>
      <c r="Q212" s="57"/>
      <c r="S212" s="57"/>
      <c r="W212" s="57"/>
    </row>
    <row r="213" spans="2:23" ht="18" x14ac:dyDescent="0.35">
      <c r="B213" s="57"/>
      <c r="C213" s="57"/>
      <c r="D213" s="57"/>
      <c r="E213" s="57"/>
      <c r="G213" s="57"/>
      <c r="H213" s="57"/>
      <c r="J213" s="57"/>
      <c r="K213" s="57"/>
      <c r="O213" s="57"/>
      <c r="Q213" s="57"/>
      <c r="S213" s="57"/>
      <c r="W213" s="57"/>
    </row>
    <row r="214" spans="2:23" ht="18" x14ac:dyDescent="0.35">
      <c r="B214" s="57"/>
      <c r="C214" s="57"/>
      <c r="D214" s="57"/>
      <c r="E214" s="57"/>
      <c r="G214" s="57"/>
      <c r="H214" s="57"/>
      <c r="J214" s="57"/>
      <c r="K214" s="57"/>
      <c r="O214" s="57"/>
      <c r="Q214" s="57"/>
      <c r="S214" s="57"/>
      <c r="W214" s="57"/>
    </row>
    <row r="215" spans="2:23" ht="18" x14ac:dyDescent="0.35">
      <c r="B215" s="57"/>
      <c r="C215" s="57"/>
      <c r="D215" s="57"/>
      <c r="E215" s="57"/>
      <c r="G215" s="57"/>
      <c r="H215" s="57"/>
      <c r="J215" s="57"/>
      <c r="K215" s="57"/>
      <c r="O215" s="57"/>
      <c r="Q215" s="57"/>
      <c r="S215" s="57"/>
      <c r="W215" s="57"/>
    </row>
    <row r="216" spans="2:23" ht="18" x14ac:dyDescent="0.35">
      <c r="B216" s="57"/>
      <c r="C216" s="57"/>
      <c r="D216" s="57"/>
      <c r="E216" s="57"/>
      <c r="G216" s="57"/>
      <c r="H216" s="57"/>
      <c r="J216" s="57"/>
      <c r="K216" s="57"/>
      <c r="O216" s="57"/>
      <c r="Q216" s="57"/>
      <c r="S216" s="57"/>
      <c r="W216" s="57"/>
    </row>
    <row r="217" spans="2:23" ht="18" x14ac:dyDescent="0.35">
      <c r="B217" s="57"/>
      <c r="C217" s="57"/>
      <c r="D217" s="57"/>
      <c r="E217" s="57"/>
      <c r="G217" s="57"/>
      <c r="H217" s="57"/>
      <c r="J217" s="57"/>
      <c r="K217" s="57"/>
      <c r="O217" s="57"/>
      <c r="Q217" s="57"/>
      <c r="S217" s="57"/>
      <c r="W217" s="57"/>
    </row>
    <row r="218" spans="2:23" ht="18" x14ac:dyDescent="0.35">
      <c r="B218" s="57"/>
      <c r="C218" s="57"/>
      <c r="D218" s="57"/>
      <c r="E218" s="57"/>
      <c r="G218" s="57"/>
      <c r="H218" s="57"/>
      <c r="J218" s="57"/>
      <c r="K218" s="57"/>
      <c r="O218" s="57"/>
      <c r="Q218" s="57"/>
      <c r="S218" s="57"/>
      <c r="W218" s="57"/>
    </row>
    <row r="219" spans="2:23" ht="18" x14ac:dyDescent="0.35">
      <c r="B219" s="57"/>
      <c r="C219" s="57"/>
      <c r="D219" s="57"/>
      <c r="E219" s="57"/>
      <c r="G219" s="57"/>
      <c r="H219" s="57"/>
      <c r="J219" s="57"/>
      <c r="K219" s="57"/>
      <c r="O219" s="57"/>
      <c r="Q219" s="57"/>
      <c r="S219" s="57"/>
      <c r="W219" s="57"/>
    </row>
    <row r="220" spans="2:23" ht="18" x14ac:dyDescent="0.35">
      <c r="B220" s="57"/>
      <c r="C220" s="57"/>
      <c r="D220" s="57"/>
      <c r="E220" s="57"/>
      <c r="G220" s="57"/>
      <c r="H220" s="57"/>
      <c r="J220" s="57"/>
      <c r="K220" s="57"/>
      <c r="O220" s="57"/>
      <c r="Q220" s="57"/>
      <c r="S220" s="57"/>
      <c r="W220" s="57"/>
    </row>
    <row r="221" spans="2:23" ht="18" x14ac:dyDescent="0.35">
      <c r="B221" s="57"/>
      <c r="C221" s="57"/>
      <c r="D221" s="57"/>
      <c r="E221" s="57"/>
      <c r="G221" s="57"/>
      <c r="H221" s="57"/>
      <c r="J221" s="57"/>
      <c r="K221" s="57"/>
      <c r="O221" s="57"/>
      <c r="Q221" s="57"/>
      <c r="S221" s="57"/>
      <c r="W221" s="57"/>
    </row>
    <row r="222" spans="2:23" ht="18" x14ac:dyDescent="0.35">
      <c r="B222" s="57"/>
      <c r="C222" s="57"/>
      <c r="D222" s="57"/>
      <c r="E222" s="57"/>
      <c r="G222" s="57"/>
      <c r="H222" s="57"/>
      <c r="J222" s="57"/>
      <c r="K222" s="57"/>
      <c r="O222" s="57"/>
      <c r="Q222" s="57"/>
      <c r="S222" s="57"/>
      <c r="W222" s="57"/>
    </row>
    <row r="223" spans="2:23" ht="18" x14ac:dyDescent="0.35">
      <c r="B223" s="57"/>
      <c r="C223" s="57"/>
      <c r="D223" s="57"/>
      <c r="E223" s="57"/>
      <c r="G223" s="57"/>
      <c r="H223" s="57"/>
      <c r="J223" s="57"/>
      <c r="K223" s="57"/>
      <c r="O223" s="57"/>
      <c r="Q223" s="57"/>
      <c r="S223" s="57"/>
      <c r="W223" s="57"/>
    </row>
    <row r="224" spans="2:23" ht="18" x14ac:dyDescent="0.35">
      <c r="B224" s="57"/>
      <c r="C224" s="57"/>
      <c r="D224" s="57"/>
      <c r="E224" s="57"/>
      <c r="G224" s="57"/>
      <c r="H224" s="57"/>
      <c r="J224" s="57"/>
      <c r="K224" s="57"/>
      <c r="O224" s="57"/>
      <c r="Q224" s="57"/>
      <c r="S224" s="57"/>
      <c r="W224" s="57"/>
    </row>
    <row r="225" spans="2:23" ht="18" x14ac:dyDescent="0.35">
      <c r="B225" s="57"/>
      <c r="C225" s="57"/>
      <c r="D225" s="57"/>
      <c r="E225" s="57"/>
      <c r="G225" s="57"/>
      <c r="H225" s="57"/>
      <c r="J225" s="57"/>
      <c r="K225" s="57"/>
      <c r="O225" s="57"/>
      <c r="Q225" s="57"/>
      <c r="S225" s="57"/>
      <c r="W225" s="57"/>
    </row>
    <row r="226" spans="2:23" ht="18" x14ac:dyDescent="0.35">
      <c r="B226" s="57"/>
      <c r="C226" s="57"/>
      <c r="D226" s="57"/>
      <c r="E226" s="57"/>
      <c r="G226" s="57"/>
      <c r="H226" s="57"/>
      <c r="J226" s="57"/>
      <c r="K226" s="57"/>
      <c r="O226" s="57"/>
      <c r="Q226" s="57"/>
      <c r="S226" s="57"/>
      <c r="W226" s="57"/>
    </row>
    <row r="227" spans="2:23" ht="18" x14ac:dyDescent="0.35">
      <c r="B227" s="57"/>
      <c r="C227" s="57"/>
      <c r="D227" s="57"/>
      <c r="E227" s="57"/>
      <c r="G227" s="57"/>
      <c r="H227" s="57"/>
      <c r="J227" s="57"/>
      <c r="K227" s="57"/>
      <c r="O227" s="57"/>
      <c r="Q227" s="57"/>
      <c r="S227" s="57"/>
    </row>
    <row r="228" spans="2:23" ht="18" x14ac:dyDescent="0.35">
      <c r="B228" s="57"/>
      <c r="C228" s="57"/>
      <c r="D228" s="57"/>
      <c r="E228" s="57"/>
      <c r="G228" s="57"/>
      <c r="H228" s="57"/>
      <c r="J228" s="57"/>
      <c r="K228" s="57"/>
      <c r="O228" s="57"/>
      <c r="Q228" s="57"/>
      <c r="S228" s="57"/>
    </row>
    <row r="229" spans="2:23" ht="18" x14ac:dyDescent="0.35">
      <c r="B229" s="57"/>
      <c r="C229" s="57"/>
      <c r="D229" s="57"/>
      <c r="E229" s="57"/>
      <c r="G229" s="57"/>
      <c r="H229" s="57"/>
      <c r="J229" s="57"/>
      <c r="K229" s="57"/>
      <c r="O229" s="57"/>
      <c r="Q229" s="57"/>
      <c r="S229" s="57"/>
    </row>
    <row r="230" spans="2:23" ht="18" x14ac:dyDescent="0.35">
      <c r="B230" s="57"/>
      <c r="C230" s="57"/>
      <c r="D230" s="57"/>
      <c r="E230" s="57"/>
      <c r="G230" s="57"/>
      <c r="H230" s="57"/>
      <c r="J230" s="57"/>
      <c r="K230" s="57"/>
      <c r="O230" s="57"/>
      <c r="Q230" s="57"/>
      <c r="S230" s="57"/>
    </row>
    <row r="231" spans="2:23" ht="18" x14ac:dyDescent="0.35">
      <c r="B231" s="57"/>
      <c r="C231" s="57"/>
      <c r="D231" s="57"/>
      <c r="E231" s="57"/>
      <c r="G231" s="57"/>
      <c r="H231" s="57"/>
      <c r="J231" s="57"/>
      <c r="K231" s="57"/>
      <c r="O231" s="57"/>
      <c r="Q231" s="57"/>
      <c r="S231" s="57"/>
    </row>
    <row r="232" spans="2:23" ht="18" x14ac:dyDescent="0.35">
      <c r="B232" s="57"/>
      <c r="C232" s="57"/>
      <c r="D232" s="57"/>
      <c r="E232" s="57"/>
      <c r="G232" s="57"/>
      <c r="H232" s="57"/>
      <c r="J232" s="57"/>
      <c r="K232" s="57"/>
      <c r="O232" s="57"/>
      <c r="Q232" s="57"/>
      <c r="S232" s="57"/>
    </row>
    <row r="233" spans="2:23" ht="18" x14ac:dyDescent="0.35">
      <c r="B233" s="57"/>
      <c r="C233" s="57"/>
      <c r="D233" s="57"/>
      <c r="E233" s="57"/>
      <c r="G233" s="57"/>
      <c r="H233" s="57"/>
      <c r="J233" s="57"/>
      <c r="K233" s="57"/>
      <c r="O233" s="57"/>
      <c r="Q233" s="57"/>
      <c r="S233" s="57"/>
    </row>
    <row r="234" spans="2:23" ht="18" x14ac:dyDescent="0.35">
      <c r="B234" s="57"/>
      <c r="C234" s="57"/>
      <c r="D234" s="57"/>
      <c r="E234" s="57"/>
      <c r="G234" s="57"/>
      <c r="H234" s="57"/>
      <c r="J234" s="57"/>
      <c r="K234" s="57"/>
      <c r="O234" s="57"/>
      <c r="Q234" s="57"/>
      <c r="S234" s="57"/>
    </row>
    <row r="235" spans="2:23" ht="18" x14ac:dyDescent="0.35">
      <c r="B235" s="57"/>
      <c r="C235" s="57"/>
      <c r="D235" s="57"/>
      <c r="E235" s="57"/>
      <c r="G235" s="57"/>
      <c r="H235" s="57"/>
      <c r="J235" s="57"/>
      <c r="K235" s="57"/>
      <c r="O235" s="57"/>
      <c r="Q235" s="57"/>
      <c r="S235" s="57"/>
    </row>
    <row r="236" spans="2:23" ht="18" x14ac:dyDescent="0.35">
      <c r="B236" s="57"/>
      <c r="C236" s="57"/>
      <c r="D236" s="57"/>
      <c r="E236" s="57"/>
      <c r="G236" s="57"/>
      <c r="H236" s="57"/>
      <c r="J236" s="57"/>
      <c r="K236" s="57"/>
      <c r="O236" s="57"/>
      <c r="Q236" s="57"/>
      <c r="S236" s="57"/>
    </row>
    <row r="237" spans="2:23" ht="18" x14ac:dyDescent="0.35">
      <c r="B237" s="57"/>
      <c r="C237" s="57"/>
      <c r="D237" s="57"/>
      <c r="E237" s="57"/>
      <c r="G237" s="57"/>
      <c r="H237" s="57"/>
      <c r="J237" s="57"/>
      <c r="K237" s="57"/>
      <c r="O237" s="57"/>
      <c r="Q237" s="57"/>
      <c r="S237" s="57"/>
    </row>
    <row r="238" spans="2:23" ht="18" x14ac:dyDescent="0.35">
      <c r="B238" s="57"/>
      <c r="C238" s="57"/>
      <c r="D238" s="57"/>
      <c r="E238" s="57"/>
      <c r="G238" s="57"/>
      <c r="H238" s="57"/>
      <c r="J238" s="57"/>
      <c r="K238" s="57"/>
      <c r="O238" s="57"/>
      <c r="Q238" s="57"/>
      <c r="S238" s="57"/>
    </row>
    <row r="239" spans="2:23" ht="18" x14ac:dyDescent="0.35">
      <c r="B239" s="57"/>
      <c r="C239" s="57"/>
      <c r="D239" s="57"/>
      <c r="E239" s="57"/>
      <c r="G239" s="57"/>
      <c r="H239" s="57"/>
      <c r="J239" s="57"/>
      <c r="K239" s="57"/>
      <c r="O239" s="57"/>
      <c r="Q239" s="57"/>
      <c r="S239" s="57"/>
    </row>
    <row r="240" spans="2:23" ht="18" x14ac:dyDescent="0.35">
      <c r="B240" s="57"/>
      <c r="C240" s="57"/>
      <c r="D240" s="57"/>
      <c r="E240" s="57"/>
      <c r="G240" s="57"/>
      <c r="H240" s="57"/>
      <c r="J240" s="57"/>
      <c r="K240" s="57"/>
      <c r="O240" s="57"/>
      <c r="Q240" s="57"/>
      <c r="S240" s="57"/>
    </row>
    <row r="241" spans="2:19" ht="18" x14ac:dyDescent="0.35">
      <c r="B241" s="57"/>
      <c r="C241" s="57"/>
      <c r="D241" s="57"/>
      <c r="E241" s="57"/>
      <c r="G241" s="57"/>
      <c r="H241" s="57"/>
      <c r="J241" s="57"/>
      <c r="K241" s="57"/>
      <c r="O241" s="57"/>
      <c r="Q241" s="57"/>
      <c r="S241" s="57"/>
    </row>
    <row r="242" spans="2:19" ht="18" x14ac:dyDescent="0.35">
      <c r="B242" s="57"/>
      <c r="C242" s="57"/>
      <c r="D242" s="57"/>
      <c r="E242" s="57"/>
      <c r="G242" s="57"/>
      <c r="H242" s="57"/>
      <c r="J242" s="57"/>
      <c r="K242" s="57"/>
      <c r="O242" s="57"/>
      <c r="Q242" s="57"/>
      <c r="S242" s="57"/>
    </row>
    <row r="243" spans="2:19" ht="18" x14ac:dyDescent="0.35">
      <c r="B243" s="57"/>
      <c r="C243" s="57"/>
      <c r="D243" s="57"/>
      <c r="E243" s="57"/>
      <c r="G243" s="57"/>
      <c r="H243" s="57"/>
      <c r="J243" s="57"/>
      <c r="K243" s="57"/>
      <c r="O243" s="57"/>
      <c r="Q243" s="57"/>
      <c r="S243" s="57"/>
    </row>
    <row r="244" spans="2:19" ht="18" x14ac:dyDescent="0.35">
      <c r="B244" s="57"/>
      <c r="C244" s="57"/>
      <c r="D244" s="57"/>
      <c r="E244" s="57"/>
      <c r="G244" s="57"/>
      <c r="H244" s="57"/>
      <c r="J244" s="57"/>
      <c r="K244" s="57"/>
      <c r="O244" s="57"/>
      <c r="Q244" s="57"/>
      <c r="S244" s="57"/>
    </row>
    <row r="245" spans="2:19" ht="18" x14ac:dyDescent="0.35">
      <c r="B245" s="57"/>
      <c r="C245" s="57"/>
      <c r="D245" s="57"/>
      <c r="E245" s="57"/>
      <c r="G245" s="57"/>
      <c r="H245" s="57"/>
      <c r="J245" s="57"/>
      <c r="K245" s="57"/>
      <c r="O245" s="57"/>
      <c r="Q245" s="57"/>
      <c r="S245" s="57"/>
    </row>
    <row r="246" spans="2:19" ht="18" x14ac:dyDescent="0.35">
      <c r="B246" s="57"/>
      <c r="C246" s="57"/>
      <c r="D246" s="57"/>
      <c r="E246" s="57"/>
      <c r="G246" s="57"/>
      <c r="H246" s="57"/>
      <c r="J246" s="57"/>
      <c r="K246" s="57"/>
      <c r="O246" s="57"/>
      <c r="Q246" s="57"/>
      <c r="S246" s="57"/>
    </row>
    <row r="247" spans="2:19" ht="18" x14ac:dyDescent="0.35">
      <c r="B247" s="57"/>
      <c r="C247" s="57"/>
      <c r="D247" s="57"/>
      <c r="E247" s="57"/>
      <c r="G247" s="57"/>
      <c r="H247" s="57"/>
      <c r="J247" s="57"/>
      <c r="K247" s="57"/>
      <c r="O247" s="57"/>
      <c r="Q247" s="57"/>
      <c r="S247" s="57"/>
    </row>
    <row r="248" spans="2:19" ht="18" x14ac:dyDescent="0.35">
      <c r="B248" s="57"/>
      <c r="C248" s="57"/>
      <c r="D248" s="57"/>
      <c r="E248" s="57"/>
      <c r="G248" s="57"/>
      <c r="H248" s="57"/>
      <c r="J248" s="57"/>
      <c r="K248" s="57"/>
      <c r="O248" s="57"/>
      <c r="Q248" s="57"/>
      <c r="S248" s="57"/>
    </row>
    <row r="249" spans="2:19" ht="18" x14ac:dyDescent="0.35">
      <c r="B249" s="57"/>
      <c r="C249" s="57"/>
      <c r="D249" s="57"/>
      <c r="E249" s="57"/>
      <c r="G249" s="57"/>
      <c r="H249" s="57"/>
      <c r="J249" s="57"/>
      <c r="K249" s="57"/>
      <c r="O249" s="57"/>
      <c r="Q249" s="57"/>
      <c r="S249" s="57"/>
    </row>
    <row r="250" spans="2:19" ht="18" x14ac:dyDescent="0.35">
      <c r="B250" s="57"/>
      <c r="C250" s="57"/>
      <c r="D250" s="57"/>
      <c r="E250" s="57"/>
      <c r="G250" s="57"/>
      <c r="H250" s="57"/>
      <c r="J250" s="57"/>
      <c r="K250" s="57"/>
      <c r="O250" s="57"/>
      <c r="Q250" s="57"/>
      <c r="S250" s="57"/>
    </row>
    <row r="251" spans="2:19" ht="18" x14ac:dyDescent="0.35">
      <c r="B251" s="57"/>
      <c r="C251" s="57"/>
      <c r="D251" s="57"/>
      <c r="E251" s="57"/>
      <c r="G251" s="57"/>
      <c r="H251" s="57"/>
      <c r="J251" s="57"/>
      <c r="K251" s="57"/>
      <c r="O251" s="57"/>
      <c r="Q251" s="57"/>
      <c r="S251" s="57"/>
    </row>
    <row r="252" spans="2:19" ht="18" x14ac:dyDescent="0.35">
      <c r="B252" s="57"/>
      <c r="C252" s="57"/>
      <c r="D252" s="57"/>
      <c r="E252" s="57"/>
      <c r="G252" s="57"/>
      <c r="H252" s="57"/>
      <c r="J252" s="57"/>
      <c r="K252" s="57"/>
      <c r="O252" s="57"/>
      <c r="Q252" s="57"/>
      <c r="S252" s="57"/>
    </row>
    <row r="253" spans="2:19" ht="18" x14ac:dyDescent="0.35">
      <c r="B253" s="57"/>
      <c r="C253" s="57"/>
      <c r="D253" s="57"/>
      <c r="E253" s="57"/>
      <c r="G253" s="57"/>
      <c r="H253" s="57"/>
      <c r="J253" s="57"/>
      <c r="K253" s="57"/>
      <c r="O253" s="57"/>
      <c r="Q253" s="57"/>
      <c r="S253" s="57"/>
    </row>
    <row r="254" spans="2:19" ht="18" x14ac:dyDescent="0.35">
      <c r="B254" s="57"/>
      <c r="C254" s="57"/>
      <c r="D254" s="57"/>
      <c r="E254" s="57"/>
      <c r="G254" s="57"/>
      <c r="H254" s="57"/>
      <c r="J254" s="57"/>
      <c r="K254" s="57"/>
      <c r="O254" s="57"/>
      <c r="Q254" s="57"/>
      <c r="S254" s="57"/>
    </row>
    <row r="255" spans="2:19" ht="18" x14ac:dyDescent="0.35">
      <c r="B255" s="57"/>
      <c r="C255" s="57"/>
      <c r="D255" s="57"/>
      <c r="E255" s="57"/>
      <c r="G255" s="57"/>
      <c r="H255" s="57"/>
      <c r="J255" s="57"/>
      <c r="K255" s="57"/>
      <c r="O255" s="57"/>
      <c r="Q255" s="57"/>
      <c r="S255" s="57"/>
    </row>
    <row r="256" spans="2:19" ht="18" x14ac:dyDescent="0.35">
      <c r="B256" s="57"/>
      <c r="C256" s="57"/>
      <c r="D256" s="57"/>
      <c r="E256" s="57"/>
      <c r="G256" s="57"/>
      <c r="H256" s="57"/>
      <c r="J256" s="57"/>
      <c r="K256" s="57"/>
      <c r="O256" s="57"/>
      <c r="Q256" s="57"/>
      <c r="S256" s="57"/>
    </row>
    <row r="257" spans="2:19" ht="18" x14ac:dyDescent="0.35">
      <c r="B257" s="57"/>
      <c r="C257" s="57"/>
      <c r="D257" s="57"/>
      <c r="E257" s="57"/>
      <c r="G257" s="57"/>
      <c r="H257" s="57"/>
      <c r="J257" s="57"/>
      <c r="K257" s="57"/>
      <c r="O257" s="57"/>
      <c r="Q257" s="57"/>
      <c r="S257" s="57"/>
    </row>
    <row r="258" spans="2:19" ht="18" x14ac:dyDescent="0.35">
      <c r="B258" s="57"/>
      <c r="C258" s="57"/>
      <c r="D258" s="57"/>
      <c r="E258" s="57"/>
      <c r="G258" s="57"/>
      <c r="H258" s="57"/>
      <c r="J258" s="57"/>
      <c r="K258" s="57"/>
      <c r="O258" s="57"/>
      <c r="Q258" s="57"/>
      <c r="S258" s="57"/>
    </row>
    <row r="259" spans="2:19" ht="18" x14ac:dyDescent="0.35">
      <c r="B259" s="57"/>
      <c r="C259" s="57"/>
      <c r="D259" s="57"/>
      <c r="E259" s="57"/>
      <c r="G259" s="57"/>
      <c r="H259" s="57"/>
      <c r="J259" s="57"/>
      <c r="K259" s="57"/>
      <c r="O259" s="57"/>
      <c r="Q259" s="57"/>
      <c r="S259" s="57"/>
    </row>
    <row r="260" spans="2:19" ht="18" x14ac:dyDescent="0.35">
      <c r="B260" s="57"/>
      <c r="C260" s="57"/>
      <c r="D260" s="57"/>
      <c r="E260" s="57"/>
      <c r="G260" s="57"/>
      <c r="H260" s="57"/>
      <c r="J260" s="57"/>
      <c r="K260" s="57"/>
      <c r="O260" s="57"/>
      <c r="Q260" s="57"/>
      <c r="S260" s="57"/>
    </row>
    <row r="261" spans="2:19" ht="18" x14ac:dyDescent="0.35">
      <c r="B261" s="57"/>
      <c r="C261" s="57"/>
      <c r="D261" s="57"/>
      <c r="E261" s="57"/>
      <c r="G261" s="57"/>
      <c r="H261" s="57"/>
      <c r="J261" s="57"/>
      <c r="K261" s="57"/>
      <c r="O261" s="57"/>
      <c r="Q261" s="57"/>
      <c r="S261" s="57"/>
    </row>
    <row r="262" spans="2:19" ht="18" x14ac:dyDescent="0.35">
      <c r="B262" s="57"/>
      <c r="C262" s="57"/>
      <c r="D262" s="57"/>
      <c r="E262" s="57"/>
      <c r="G262" s="57"/>
      <c r="H262" s="57"/>
      <c r="J262" s="57"/>
      <c r="K262" s="57"/>
      <c r="O262" s="57"/>
      <c r="Q262" s="57"/>
      <c r="S262" s="57"/>
    </row>
    <row r="263" spans="2:19" ht="18" x14ac:dyDescent="0.35">
      <c r="B263" s="57"/>
      <c r="C263" s="57"/>
      <c r="D263" s="57"/>
      <c r="E263" s="57"/>
      <c r="G263" s="57"/>
      <c r="H263" s="57"/>
      <c r="J263" s="57"/>
      <c r="K263" s="57"/>
      <c r="O263" s="57"/>
      <c r="Q263" s="57"/>
      <c r="S263" s="57"/>
    </row>
    <row r="264" spans="2:19" ht="18" x14ac:dyDescent="0.35">
      <c r="B264" s="57"/>
      <c r="C264" s="57"/>
      <c r="D264" s="57"/>
      <c r="E264" s="57"/>
      <c r="G264" s="57"/>
      <c r="H264" s="57"/>
      <c r="J264" s="57"/>
      <c r="K264" s="57"/>
      <c r="O264" s="57"/>
      <c r="Q264" s="57"/>
      <c r="S264" s="57"/>
    </row>
    <row r="265" spans="2:19" ht="18" x14ac:dyDescent="0.35">
      <c r="B265" s="57"/>
      <c r="C265" s="57"/>
      <c r="D265" s="57"/>
      <c r="E265" s="57"/>
      <c r="G265" s="57"/>
      <c r="H265" s="57"/>
      <c r="J265" s="57"/>
      <c r="K265" s="57"/>
      <c r="O265" s="57"/>
      <c r="Q265" s="57"/>
      <c r="S265" s="57"/>
    </row>
    <row r="266" spans="2:19" ht="18" x14ac:dyDescent="0.35">
      <c r="B266" s="57"/>
      <c r="C266" s="57"/>
      <c r="D266" s="57"/>
      <c r="E266" s="57"/>
      <c r="G266" s="57"/>
      <c r="H266" s="57"/>
      <c r="J266" s="57"/>
      <c r="K266" s="57"/>
      <c r="O266" s="57"/>
      <c r="Q266" s="57"/>
      <c r="S266" s="57"/>
    </row>
  </sheetData>
  <mergeCells count="25">
    <mergeCell ref="AI28:AI29"/>
    <mergeCell ref="AC30:AI30"/>
    <mergeCell ref="AP6:AQ6"/>
    <mergeCell ref="AR6:AS6"/>
    <mergeCell ref="A25:B25"/>
    <mergeCell ref="AC26:AC27"/>
    <mergeCell ref="AE26:AF26"/>
    <mergeCell ref="AG26:AG27"/>
    <mergeCell ref="AI26:AI27"/>
    <mergeCell ref="AC5:AS5"/>
    <mergeCell ref="AT5:AT7"/>
    <mergeCell ref="C6:C7"/>
    <mergeCell ref="D6:F6"/>
    <mergeCell ref="G6:I6"/>
    <mergeCell ref="J6:N6"/>
    <mergeCell ref="O6:T6"/>
    <mergeCell ref="AC6:AI6"/>
    <mergeCell ref="AK6:AL6"/>
    <mergeCell ref="AN6:AO6"/>
    <mergeCell ref="U5:AB6"/>
    <mergeCell ref="D1:N1"/>
    <mergeCell ref="A5:A7"/>
    <mergeCell ref="B5:B7"/>
    <mergeCell ref="D5:N5"/>
    <mergeCell ref="O5:T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pane xSplit="5" ySplit="5" topLeftCell="F18" activePane="bottomRight" state="frozen"/>
      <selection pane="topRight" activeCell="F1" sqref="F1"/>
      <selection pane="bottomLeft" activeCell="A6" sqref="A6"/>
      <selection pane="bottomRight" sqref="A1:F22"/>
    </sheetView>
  </sheetViews>
  <sheetFormatPr defaultColWidth="9.109375" defaultRowHeight="16.8" x14ac:dyDescent="0.3"/>
  <cols>
    <col min="1" max="1" width="4.5546875" style="132" customWidth="1"/>
    <col min="2" max="2" width="19.109375" style="132" customWidth="1"/>
    <col min="3" max="6" width="16.88671875" style="132" customWidth="1"/>
    <col min="7" max="16384" width="9.109375" style="132"/>
  </cols>
  <sheetData>
    <row r="1" spans="1:6" ht="18.75" customHeight="1" x14ac:dyDescent="0.3">
      <c r="A1" s="142" t="s">
        <v>55</v>
      </c>
      <c r="B1" s="142"/>
      <c r="C1" s="142"/>
      <c r="D1" s="106" t="s">
        <v>1</v>
      </c>
      <c r="E1" s="106"/>
      <c r="F1" s="106"/>
    </row>
    <row r="2" spans="1:6" x14ac:dyDescent="0.3">
      <c r="A2" s="143" t="s">
        <v>57</v>
      </c>
      <c r="B2" s="143"/>
      <c r="C2" s="143"/>
      <c r="E2" s="131"/>
      <c r="F2" s="131"/>
    </row>
    <row r="5" spans="1:6" ht="46.95" customHeight="1" x14ac:dyDescent="0.3">
      <c r="A5" s="133" t="s">
        <v>0</v>
      </c>
      <c r="B5" s="133" t="s">
        <v>178</v>
      </c>
      <c r="C5" s="134" t="s">
        <v>175</v>
      </c>
      <c r="D5" s="134" t="s">
        <v>137</v>
      </c>
      <c r="E5" s="134" t="s">
        <v>176</v>
      </c>
      <c r="F5" s="134" t="s">
        <v>177</v>
      </c>
    </row>
    <row r="6" spans="1:6" s="138" customFormat="1" ht="18" customHeight="1" x14ac:dyDescent="0.3">
      <c r="A6" s="135">
        <v>1</v>
      </c>
      <c r="B6" s="44" t="s">
        <v>91</v>
      </c>
      <c r="C6" s="44">
        <f>'PL02'!I54</f>
        <v>40</v>
      </c>
      <c r="D6" s="136">
        <f t="shared" ref="D6:D21" si="0">C6/41*100</f>
        <v>97.560975609756099</v>
      </c>
      <c r="E6" s="137" t="str">
        <f t="shared" ref="E6:E21" si="1">(IF(AND(D6&gt;=90,D6&lt;=100),"Xuất sắc",IF(AND(D6&gt;=80,D6&lt;=90),"Tốt",IF(AND(D6&gt;=70,D6&lt;80),"Khá","Hoàn thành"))))</f>
        <v>Xuất sắc</v>
      </c>
      <c r="F6" s="44">
        <v>82.7</v>
      </c>
    </row>
    <row r="7" spans="1:6" s="138" customFormat="1" ht="16.5" customHeight="1" x14ac:dyDescent="0.3">
      <c r="A7" s="135">
        <v>2</v>
      </c>
      <c r="B7" s="44" t="s">
        <v>97</v>
      </c>
      <c r="C7" s="44">
        <f>'PL02'!Q54</f>
        <v>40</v>
      </c>
      <c r="D7" s="136">
        <f t="shared" si="0"/>
        <v>97.560975609756099</v>
      </c>
      <c r="E7" s="137" t="str">
        <f t="shared" si="1"/>
        <v>Xuất sắc</v>
      </c>
      <c r="F7" s="44">
        <v>78</v>
      </c>
    </row>
    <row r="8" spans="1:6" s="138" customFormat="1" ht="18" customHeight="1" x14ac:dyDescent="0.3">
      <c r="A8" s="135">
        <v>3</v>
      </c>
      <c r="B8" s="44" t="s">
        <v>98</v>
      </c>
      <c r="C8" s="44">
        <f>'PL02'!W54</f>
        <v>39</v>
      </c>
      <c r="D8" s="136">
        <f t="shared" si="0"/>
        <v>95.121951219512198</v>
      </c>
      <c r="E8" s="137" t="str">
        <f t="shared" si="1"/>
        <v>Xuất sắc</v>
      </c>
      <c r="F8" s="44">
        <f>'PL01'!AT22</f>
        <v>17</v>
      </c>
    </row>
    <row r="9" spans="1:6" s="138" customFormat="1" ht="18" customHeight="1" x14ac:dyDescent="0.3">
      <c r="A9" s="135">
        <v>4</v>
      </c>
      <c r="B9" s="44" t="s">
        <v>94</v>
      </c>
      <c r="C9" s="44">
        <f>'PL02'!Y54</f>
        <v>39</v>
      </c>
      <c r="D9" s="136">
        <f t="shared" si="0"/>
        <v>95.121951219512198</v>
      </c>
      <c r="E9" s="137" t="str">
        <f t="shared" si="1"/>
        <v>Xuất sắc</v>
      </c>
      <c r="F9" s="44">
        <f>'PL01'!AT23</f>
        <v>12</v>
      </c>
    </row>
    <row r="10" spans="1:6" s="138" customFormat="1" ht="18" customHeight="1" x14ac:dyDescent="0.3">
      <c r="A10" s="135">
        <v>5</v>
      </c>
      <c r="B10" s="44" t="s">
        <v>160</v>
      </c>
      <c r="C10" s="44">
        <f>'PL02'!G54</f>
        <v>38</v>
      </c>
      <c r="D10" s="136">
        <f t="shared" si="0"/>
        <v>92.682926829268297</v>
      </c>
      <c r="E10" s="137" t="str">
        <f t="shared" si="1"/>
        <v>Xuất sắc</v>
      </c>
      <c r="F10" s="44">
        <f>'PL01'!AT10</f>
        <v>31.490000000000002</v>
      </c>
    </row>
    <row r="11" spans="1:6" s="138" customFormat="1" ht="18" customHeight="1" x14ac:dyDescent="0.3">
      <c r="A11" s="135">
        <v>6</v>
      </c>
      <c r="B11" s="44" t="s">
        <v>103</v>
      </c>
      <c r="C11" s="44">
        <f>'PL02'!AK54</f>
        <v>38</v>
      </c>
      <c r="D11" s="136">
        <f t="shared" si="0"/>
        <v>92.682926829268297</v>
      </c>
      <c r="E11" s="137" t="str">
        <f t="shared" si="1"/>
        <v>Xuất sắc</v>
      </c>
      <c r="F11" s="44">
        <f>'PL01'!AT19</f>
        <v>22.5</v>
      </c>
    </row>
    <row r="12" spans="1:6" s="138" customFormat="1" ht="18" customHeight="1" x14ac:dyDescent="0.3">
      <c r="A12" s="135">
        <v>7</v>
      </c>
      <c r="B12" s="44" t="s">
        <v>92</v>
      </c>
      <c r="C12" s="44">
        <f>'PL02'!S54</f>
        <v>38</v>
      </c>
      <c r="D12" s="136">
        <f t="shared" si="0"/>
        <v>92.682926829268297</v>
      </c>
      <c r="E12" s="137" t="str">
        <f t="shared" si="1"/>
        <v>Xuất sắc</v>
      </c>
      <c r="F12" s="44">
        <f>'PL01'!AT13</f>
        <v>13</v>
      </c>
    </row>
    <row r="13" spans="1:6" s="138" customFormat="1" ht="18" customHeight="1" x14ac:dyDescent="0.3">
      <c r="A13" s="135">
        <v>8</v>
      </c>
      <c r="B13" s="44" t="s">
        <v>96</v>
      </c>
      <c r="C13" s="44">
        <f>'PL02'!AC54</f>
        <v>38</v>
      </c>
      <c r="D13" s="136">
        <f t="shared" si="0"/>
        <v>92.682926829268297</v>
      </c>
      <c r="E13" s="137" t="str">
        <f t="shared" si="1"/>
        <v>Xuất sắc</v>
      </c>
      <c r="F13" s="44">
        <f>'PL01'!AT15</f>
        <v>12.3</v>
      </c>
    </row>
    <row r="14" spans="1:6" s="138" customFormat="1" ht="18" customHeight="1" x14ac:dyDescent="0.3">
      <c r="A14" s="135">
        <v>9</v>
      </c>
      <c r="B14" s="44" t="s">
        <v>161</v>
      </c>
      <c r="C14" s="44">
        <f>'PL02'!O54</f>
        <v>38</v>
      </c>
      <c r="D14" s="136">
        <f t="shared" si="0"/>
        <v>92.682926829268297</v>
      </c>
      <c r="E14" s="137" t="str">
        <f t="shared" si="1"/>
        <v>Xuất sắc</v>
      </c>
      <c r="F14" s="44">
        <f>'PL01'!AT11</f>
        <v>11</v>
      </c>
    </row>
    <row r="15" spans="1:6" s="138" customFormat="1" ht="18" customHeight="1" x14ac:dyDescent="0.3">
      <c r="A15" s="135">
        <v>10</v>
      </c>
      <c r="B15" s="44" t="s">
        <v>100</v>
      </c>
      <c r="C15" s="44">
        <f>'PL02'!M54</f>
        <v>37</v>
      </c>
      <c r="D15" s="136">
        <f t="shared" si="0"/>
        <v>90.243902439024396</v>
      </c>
      <c r="E15" s="137" t="str">
        <f t="shared" si="1"/>
        <v>Xuất sắc</v>
      </c>
      <c r="F15" s="44">
        <f>'PL01'!AT16</f>
        <v>21.5</v>
      </c>
    </row>
    <row r="16" spans="1:6" s="138" customFormat="1" ht="18" customHeight="1" x14ac:dyDescent="0.3">
      <c r="A16" s="135">
        <v>11</v>
      </c>
      <c r="B16" s="44" t="s">
        <v>102</v>
      </c>
      <c r="C16" s="44">
        <f>'PL02'!AI54</f>
        <v>37</v>
      </c>
      <c r="D16" s="136">
        <f t="shared" si="0"/>
        <v>90.243902439024396</v>
      </c>
      <c r="E16" s="137" t="str">
        <f t="shared" si="1"/>
        <v>Xuất sắc</v>
      </c>
      <c r="F16" s="44">
        <f>'PL01'!AT18</f>
        <v>18.5</v>
      </c>
    </row>
    <row r="17" spans="1:6" s="138" customFormat="1" ht="18" customHeight="1" x14ac:dyDescent="0.3">
      <c r="A17" s="135">
        <v>12</v>
      </c>
      <c r="B17" s="44" t="s">
        <v>95</v>
      </c>
      <c r="C17" s="44">
        <f>'PL02'!AA54</f>
        <v>37</v>
      </c>
      <c r="D17" s="136">
        <f t="shared" si="0"/>
        <v>90.243902439024396</v>
      </c>
      <c r="E17" s="137" t="str">
        <f t="shared" si="1"/>
        <v>Xuất sắc</v>
      </c>
      <c r="F17" s="44">
        <f>'PL01'!AT24</f>
        <v>15</v>
      </c>
    </row>
    <row r="18" spans="1:6" s="138" customFormat="1" ht="18" customHeight="1" x14ac:dyDescent="0.3">
      <c r="A18" s="135">
        <v>13</v>
      </c>
      <c r="B18" s="44" t="s">
        <v>112</v>
      </c>
      <c r="C18" s="44">
        <f>'PL02'!AG54</f>
        <v>36</v>
      </c>
      <c r="D18" s="136">
        <f t="shared" si="0"/>
        <v>87.804878048780495</v>
      </c>
      <c r="E18" s="137" t="str">
        <f t="shared" si="1"/>
        <v>Tốt</v>
      </c>
      <c r="F18" s="44">
        <f>'PL01'!AT21</f>
        <v>21</v>
      </c>
    </row>
    <row r="19" spans="1:6" s="138" customFormat="1" ht="18" customHeight="1" x14ac:dyDescent="0.3">
      <c r="A19" s="135">
        <v>14</v>
      </c>
      <c r="B19" s="44" t="s">
        <v>93</v>
      </c>
      <c r="C19" s="44">
        <f>'PL02'!U54</f>
        <v>36</v>
      </c>
      <c r="D19" s="136">
        <f t="shared" si="0"/>
        <v>87.804878048780495</v>
      </c>
      <c r="E19" s="137" t="str">
        <f t="shared" si="1"/>
        <v>Tốt</v>
      </c>
      <c r="F19" s="44">
        <f>'PL01'!AT14</f>
        <v>20</v>
      </c>
    </row>
    <row r="20" spans="1:6" s="138" customFormat="1" ht="18" customHeight="1" x14ac:dyDescent="0.3">
      <c r="A20" s="135">
        <v>15</v>
      </c>
      <c r="B20" s="44" t="s">
        <v>101</v>
      </c>
      <c r="C20" s="44">
        <f>'PL02'!AE54</f>
        <v>35</v>
      </c>
      <c r="D20" s="136">
        <f t="shared" si="0"/>
        <v>85.365853658536579</v>
      </c>
      <c r="E20" s="137" t="str">
        <f t="shared" si="1"/>
        <v>Tốt</v>
      </c>
      <c r="F20" s="44">
        <f>'PL01'!AT20</f>
        <v>10</v>
      </c>
    </row>
    <row r="21" spans="1:6" s="138" customFormat="1" ht="18" customHeight="1" x14ac:dyDescent="0.3">
      <c r="A21" s="135">
        <v>16</v>
      </c>
      <c r="B21" s="44" t="s">
        <v>99</v>
      </c>
      <c r="C21" s="44">
        <f>'PL02'!K54</f>
        <v>34</v>
      </c>
      <c r="D21" s="136">
        <f t="shared" si="0"/>
        <v>82.926829268292678</v>
      </c>
      <c r="E21" s="137" t="str">
        <f t="shared" si="1"/>
        <v>Tốt</v>
      </c>
      <c r="F21" s="44">
        <f>'PL01'!AT17</f>
        <v>11</v>
      </c>
    </row>
    <row r="22" spans="1:6" x14ac:dyDescent="0.3">
      <c r="A22" s="139" t="s">
        <v>162</v>
      </c>
      <c r="B22" s="139"/>
      <c r="C22" s="140"/>
      <c r="D22" s="140">
        <f>(D7+D6+D8+D9+D10+D11+D12+D13+D14+D16+D15+D17+D19+D18+D20+D21)/16</f>
        <v>91.463414634146346</v>
      </c>
      <c r="E22" s="141" t="str">
        <f t="shared" ref="E22" si="2">(IF(AND(D22&gt;=90,D22&lt;=100),"Xuất sắc",IF(AND(D22&gt;=80,D22&lt;=90),"Tốt",IF(AND(D22&gt;=70,D22&lt;80),"Khá","Hoàn thành"))))</f>
        <v>Xuất sắc</v>
      </c>
      <c r="F22" s="141"/>
    </row>
    <row r="23" spans="1:6" ht="18" customHeight="1" x14ac:dyDescent="0.3"/>
    <row r="25" spans="1:6" ht="33.6" customHeight="1" x14ac:dyDescent="0.3"/>
  </sheetData>
  <sortState ref="A6:J7">
    <sortCondition descending="1" ref="F6:F7"/>
  </sortState>
  <mergeCells count="4">
    <mergeCell ref="A22:B22"/>
    <mergeCell ref="D1:F1"/>
    <mergeCell ref="A1:C1"/>
    <mergeCell ref="A2:C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PL02</vt:lpstr>
      <vt:lpstr>PL01</vt:lpstr>
      <vt:lpstr>Xếp hạng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2024-05-22T08:11:31Z</cp:lastPrinted>
  <dcterms:created xsi:type="dcterms:W3CDTF">2024-05-21T08:28:11Z</dcterms:created>
  <dcterms:modified xsi:type="dcterms:W3CDTF">2024-07-15T03:32:05Z</dcterms:modified>
</cp:coreProperties>
</file>